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45" windowWidth="15480" windowHeight="5985" tabRatio="601" activeTab="0"/>
  </bookViews>
  <sheets>
    <sheet name="Tavola" sheetId="1" r:id="rId1"/>
    <sheet name="Tavola 2022-2023" sheetId="2" r:id="rId2"/>
    <sheet name="Tavola 2020-2021" sheetId="3" r:id="rId3"/>
    <sheet name="Tavola 2019-2020" sheetId="4" r:id="rId4"/>
    <sheet name="Tavola 2018-2019" sheetId="5" r:id="rId5"/>
    <sheet name="Tavola 2017-2018" sheetId="6" r:id="rId6"/>
    <sheet name="Tavola 2016-2017" sheetId="7" r:id="rId7"/>
    <sheet name="Tavola 2015-2016" sheetId="8" r:id="rId8"/>
    <sheet name="Tavola 2014-2015" sheetId="9" r:id="rId9"/>
    <sheet name="Tavola 2013-2014" sheetId="10" r:id="rId10"/>
    <sheet name="Tavola 2012-2013" sheetId="11" r:id="rId11"/>
    <sheet name="Tavola 2011-2012" sheetId="12" r:id="rId12"/>
    <sheet name="Tavola 2010-2011" sheetId="13" r:id="rId13"/>
    <sheet name="Tavola 2009-2010" sheetId="14" r:id="rId14"/>
    <sheet name="Tavola 2008-2009" sheetId="15" r:id="rId15"/>
    <sheet name="Tavola 2007-2008" sheetId="16" r:id="rId16"/>
    <sheet name="Tavola 2006-2007" sheetId="17" r:id="rId17"/>
    <sheet name="Tavola 2005-2006" sheetId="18" r:id="rId18"/>
    <sheet name="Tavola 2004-2005" sheetId="19" r:id="rId19"/>
    <sheet name="Tavola 2003-2004" sheetId="20" r:id="rId20"/>
    <sheet name="Tavola 2002-2003" sheetId="21" r:id="rId21"/>
  </sheets>
  <definedNames>
    <definedName name="Anno_fine_tavola">#REF!</definedName>
    <definedName name="Anno_inizio_banca_dati">#REF!</definedName>
    <definedName name="_xlnm.Print_Area" localSheetId="0">'Tavola'!$A$1:$L$35</definedName>
    <definedName name="_xlnm.Print_Area" localSheetId="20">'Tavola 2002-2003'!$A$1:$L$17</definedName>
    <definedName name="_xlnm.Print_Area" localSheetId="19">'Tavola 2003-2004'!$A$1:$L$17</definedName>
    <definedName name="_xlnm.Print_Area" localSheetId="18">'Tavola 2004-2005'!$A$1:$L$17</definedName>
    <definedName name="_xlnm.Print_Area" localSheetId="17">'Tavola 2005-2006'!$A$1:$N$34</definedName>
    <definedName name="_xlnm.Print_Area" localSheetId="16">'Tavola 2006-2007'!$A$1:$O$36</definedName>
    <definedName name="_xlnm.Print_Area" localSheetId="15">'Tavola 2007-2008'!$A$1:$O$35</definedName>
    <definedName name="_xlnm.Print_Area" localSheetId="14">'Tavola 2008-2009'!$A$1:$O$36</definedName>
    <definedName name="_xlnm.Print_Area" localSheetId="13">'Tavola 2009-2010'!$A$1:$O$36</definedName>
    <definedName name="_xlnm.Print_Area" localSheetId="12">'Tavola 2010-2011'!$A$1:$O$36</definedName>
    <definedName name="_xlnm.Print_Area" localSheetId="11">'Tavola 2011-2012'!$A$1:$O$36</definedName>
    <definedName name="_xlnm.Print_Area" localSheetId="10">'Tavola 2012-2013'!$A$1:$N$36</definedName>
    <definedName name="_xlnm.Print_Area" localSheetId="9">'Tavola 2013-2014'!$A$1:$O$34</definedName>
    <definedName name="_xlnm.Print_Area" localSheetId="8">'Tavola 2014-2015'!$A$1:$G$34</definedName>
    <definedName name="_xlnm.Print_Area" localSheetId="7">'Tavola 2015-2016'!$A$1:$G$34</definedName>
    <definedName name="_xlnm.Print_Area" localSheetId="6">'Tavola 2016-2017'!$A$1:$P$35</definedName>
    <definedName name="_xlnm.Print_Area" localSheetId="5">'Tavola 2017-2018'!$A$1:$L$35</definedName>
    <definedName name="_xlnm.Print_Area" localSheetId="4">'Tavola 2018-2019'!$A$1:$L$35</definedName>
    <definedName name="_xlnm.Print_Area" localSheetId="3">'Tavola 2019-2020'!$A$1:$L$35</definedName>
    <definedName name="_xlnm.Print_Area" localSheetId="2">'Tavola 2020-2021'!$A$1:$L$35</definedName>
    <definedName name="_xlnm.Print_Area" localSheetId="1">'Tavola 2022-2023'!$A$1:$L$35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av.4.3" localSheetId="20">'Tavola 2002-2003'!$A$1</definedName>
    <definedName name="Tav.4.3" localSheetId="19">'Tavola 2003-2004'!$A$1</definedName>
    <definedName name="Tav.4.3">'Tavola 2004-2005'!$A$1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<sst xmlns="http://schemas.openxmlformats.org/spreadsheetml/2006/main" count="2104" uniqueCount="131">
  <si>
    <t>Quartieri</t>
  </si>
  <si>
    <t>Numero</t>
  </si>
  <si>
    <t xml:space="preserve">Classi    </t>
  </si>
  <si>
    <t xml:space="preserve">                    Alunni iscritti alla</t>
  </si>
  <si>
    <t xml:space="preserve">        </t>
  </si>
  <si>
    <t xml:space="preserve"> Totali</t>
  </si>
  <si>
    <t xml:space="preserve">di cui a  </t>
  </si>
  <si>
    <t>scuole</t>
  </si>
  <si>
    <t>Totali</t>
  </si>
  <si>
    <t xml:space="preserve">di cui a </t>
  </si>
  <si>
    <t>tempo  pieno</t>
  </si>
  <si>
    <t>Borgo Panigale</t>
  </si>
  <si>
    <t>Navile</t>
  </si>
  <si>
    <t>Porto</t>
  </si>
  <si>
    <t>Reno</t>
  </si>
  <si>
    <t>San Donato</t>
  </si>
  <si>
    <t>Santo Stefano</t>
  </si>
  <si>
    <t>San Vitale</t>
  </si>
  <si>
    <t>Saragozza</t>
  </si>
  <si>
    <t>Savena</t>
  </si>
  <si>
    <t xml:space="preserve">Totali </t>
  </si>
  <si>
    <t>Borgo P.</t>
  </si>
  <si>
    <t>&lt;-AGGIORNARE</t>
  </si>
  <si>
    <t>S. Donato</t>
  </si>
  <si>
    <t>S.Stefano</t>
  </si>
  <si>
    <t>S.Vitale</t>
  </si>
  <si>
    <t>(1)</t>
  </si>
  <si>
    <t>ATTENZIONE VERIFICARE SONO CAMBIATI I COLLEGAMENTI!!</t>
  </si>
  <si>
    <t>Statali</t>
  </si>
  <si>
    <t>Non statali</t>
  </si>
  <si>
    <t>1.320 ore</t>
  </si>
  <si>
    <t xml:space="preserve">Quartieri e zone  </t>
  </si>
  <si>
    <t>di cui</t>
  </si>
  <si>
    <t xml:space="preserve">di cui </t>
  </si>
  <si>
    <t>stranieri</t>
  </si>
  <si>
    <t>handicap</t>
  </si>
  <si>
    <t xml:space="preserve">   Bolognina</t>
  </si>
  <si>
    <t xml:space="preserve">   Corticella</t>
  </si>
  <si>
    <t xml:space="preserve">   Lame    </t>
  </si>
  <si>
    <t xml:space="preserve">   Marconi</t>
  </si>
  <si>
    <t xml:space="preserve">   Saffi</t>
  </si>
  <si>
    <t xml:space="preserve">   Barca</t>
  </si>
  <si>
    <t xml:space="preserve">   Santa Viola</t>
  </si>
  <si>
    <t xml:space="preserve">   Colli</t>
  </si>
  <si>
    <t xml:space="preserve">   Galvani</t>
  </si>
  <si>
    <t xml:space="preserve">   Murri</t>
  </si>
  <si>
    <t xml:space="preserve">   Irnerio</t>
  </si>
  <si>
    <t xml:space="preserve">   San Vitale</t>
  </si>
  <si>
    <t xml:space="preserve">   Costa Saragozza</t>
  </si>
  <si>
    <t xml:space="preserve">   Malpighi</t>
  </si>
  <si>
    <t xml:space="preserve">   Mazzini</t>
  </si>
  <si>
    <t xml:space="preserve">   San Ruffillo</t>
  </si>
  <si>
    <t>Bologna</t>
  </si>
  <si>
    <t>(2)</t>
  </si>
  <si>
    <t>(1) Situazione a inizio anno scolastico.</t>
  </si>
  <si>
    <t>femmine</t>
  </si>
  <si>
    <t>(3)</t>
  </si>
  <si>
    <t>(2) Rilevazione di genere a partire dall'anno scolastico 2006/2007.</t>
  </si>
  <si>
    <t>(3) Figli di genitori entrambi di nazionalità non italiana.</t>
  </si>
  <si>
    <t>(2) Figli di genitori entrambi di nazionalità non italiana.</t>
  </si>
  <si>
    <t>(3) Figli di coppie in cui entrambi i genitori sono di nazionalità non italiana.</t>
  </si>
  <si>
    <t>Scuole primarie statali per quartiere e zona</t>
  </si>
  <si>
    <t>Scuole primarie statali per quartiere</t>
  </si>
  <si>
    <t>nell'anno scolastico 2008-2009</t>
  </si>
  <si>
    <t>nell'anno scolastico 2007-2008</t>
  </si>
  <si>
    <t>nell'anno scolastico 2006-2007</t>
  </si>
  <si>
    <t>nell'anno scolastico 2005-2006</t>
  </si>
  <si>
    <t>nell'anno scolastico 2004-2005</t>
  </si>
  <si>
    <t>nell'anno scolastico 2003-2004</t>
  </si>
  <si>
    <t>nell'anno scolastico 2002-2003</t>
  </si>
  <si>
    <t>nell'anno scolastico 2009-2010</t>
  </si>
  <si>
    <t>nell'anno scolastico 2011-2012</t>
  </si>
  <si>
    <t>nell'anno scolastico 2010-2011</t>
  </si>
  <si>
    <t>(1) Situazione a inizio anno scolastico. I dati relativi all'a.s. 2012-13 sono provvisori.</t>
  </si>
  <si>
    <t>(3) Dall'a.s. scolastico 2012-2013 sono computati in questa colonna i bambini con cittadinanza non italiana. Negli anni precedenti venivano computati i bambini con entrambi i genitori stranieri.</t>
  </si>
  <si>
    <t>nell'anno scolastico 2012-2013</t>
  </si>
  <si>
    <t>Scuole primarie statali per quartiere e zona, sesso e cittadinanza degli alunni</t>
  </si>
  <si>
    <t>nell'anno scolastico 2013-2014</t>
  </si>
  <si>
    <t>n.d.</t>
  </si>
  <si>
    <t>nell'anno scolastico 2014-2015</t>
  </si>
  <si>
    <r>
      <t>1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classe</t>
    </r>
  </si>
  <si>
    <r>
      <t>2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classe</t>
    </r>
  </si>
  <si>
    <r>
      <t>3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classe</t>
    </r>
  </si>
  <si>
    <r>
      <t>4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classe</t>
    </r>
  </si>
  <si>
    <r>
      <t>5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classe</t>
    </r>
  </si>
  <si>
    <t>stat 14/15</t>
  </si>
  <si>
    <t>NOSTAT 14</t>
  </si>
  <si>
    <t>NOSTAT 15</t>
  </si>
  <si>
    <t>STAT NO STAT 15</t>
  </si>
  <si>
    <r>
      <t>1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classe</t>
    </r>
  </si>
  <si>
    <r>
      <t>2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classe</t>
    </r>
  </si>
  <si>
    <r>
      <t>3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classe</t>
    </r>
  </si>
  <si>
    <r>
      <t>4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classe</t>
    </r>
  </si>
  <si>
    <r>
      <t>5</t>
    </r>
    <r>
      <rPr>
        <vertAlign val="superscript"/>
        <sz val="9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classe</t>
    </r>
  </si>
  <si>
    <t>nell'anno scolastico 2015-2016</t>
  </si>
  <si>
    <t>Alunni</t>
  </si>
  <si>
    <t>nell'anno scolastico 2016-2017</t>
  </si>
  <si>
    <t>Zona</t>
  </si>
  <si>
    <t>Borgo Panigale-Reno</t>
  </si>
  <si>
    <t xml:space="preserve">  Barca</t>
  </si>
  <si>
    <t xml:space="preserve">  Borgo Panigale</t>
  </si>
  <si>
    <t xml:space="preserve">  Santa Viola</t>
  </si>
  <si>
    <t xml:space="preserve">  Bolognina</t>
  </si>
  <si>
    <t xml:space="preserve">  Corticella</t>
  </si>
  <si>
    <t xml:space="preserve">  Lame</t>
  </si>
  <si>
    <t>Porto-Saragozza</t>
  </si>
  <si>
    <t xml:space="preserve">  Costa Saragozza</t>
  </si>
  <si>
    <t xml:space="preserve">  Malpighi</t>
  </si>
  <si>
    <t xml:space="preserve">  Marconi</t>
  </si>
  <si>
    <t xml:space="preserve">  Saffi</t>
  </si>
  <si>
    <t>San Donato-San Vitale</t>
  </si>
  <si>
    <t xml:space="preserve">  San Donato</t>
  </si>
  <si>
    <t xml:space="preserve">  San Vitale</t>
  </si>
  <si>
    <t xml:space="preserve">  Colli</t>
  </si>
  <si>
    <t xml:space="preserve">  Galvani</t>
  </si>
  <si>
    <t xml:space="preserve">  Irnerio</t>
  </si>
  <si>
    <t xml:space="preserve">  Murri</t>
  </si>
  <si>
    <t xml:space="preserve">  Mazzini</t>
  </si>
  <si>
    <t xml:space="preserve">  San Ruffillo</t>
  </si>
  <si>
    <t xml:space="preserve"> Centro storico </t>
  </si>
  <si>
    <t xml:space="preserve"> Zone periferiche</t>
  </si>
  <si>
    <t>Quartiere</t>
  </si>
  <si>
    <t xml:space="preserve">  Bolognina (2)</t>
  </si>
  <si>
    <t>(2) Casaralta e Casaralta succursale sono considerate un'unica scuola, come anche Ferrari e succursale.</t>
  </si>
  <si>
    <t>nell'anno scolastico 2017-2018</t>
  </si>
  <si>
    <t>nell'anno scolastico 2018-2019</t>
  </si>
  <si>
    <t>nell'anno scolastico 2019-2020</t>
  </si>
  <si>
    <t>nell'anno scolastico 2020-2021</t>
  </si>
  <si>
    <t>Fonte: Comune di Bologna - Area educazione istruzione e nuove generazioni</t>
  </si>
  <si>
    <t>nell'anno scolastico 2021-2022</t>
  </si>
  <si>
    <t>nell'anno scolastico 2022-2023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</si>
</sst>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/yy"/>
    <numFmt numFmtId="179" formatCode="d\-mmm\-yy"/>
    <numFmt numFmtId="180" formatCode="d\-mmm"/>
    <numFmt numFmtId="181" formatCode="h\.mm\ AM/PM"/>
    <numFmt numFmtId="182" formatCode="h\.mm\.ss\ AM/PM"/>
    <numFmt numFmtId="183" formatCode="h\.mm"/>
    <numFmt numFmtId="184" formatCode="h\.mm\.ss"/>
    <numFmt numFmtId="185" formatCode="d/m/yy\ h\.mm"/>
    <numFmt numFmtId="186" formatCode="d/m"/>
    <numFmt numFmtId="187" formatCode="h\:mm\ AM/PM"/>
    <numFmt numFmtId="188" formatCode="h\:mm\:ss\ AM/PM"/>
    <numFmt numFmtId="189" formatCode="h\:mm"/>
    <numFmt numFmtId="190" formatCode="h\:mm\:ss"/>
    <numFmt numFmtId="191" formatCode="d/m/yy\ h\:mm"/>
    <numFmt numFmtId="192" formatCode="&quot;L.&quot;#,##0"/>
    <numFmt numFmtId="193" formatCode="&quot;L.&quot;0"/>
    <numFmt numFmtId="194" formatCode="0.0"/>
    <numFmt numFmtId="195" formatCode="0.0000"/>
    <numFmt numFmtId="196" formatCode="0.000"/>
  </numFmts>
  <fonts count="58">
    <font>
      <sz val="9"/>
      <name val="Helvetica-Narrow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1"/>
      <name val="Helvetica-Narrow"/>
      <family val="0"/>
    </font>
    <font>
      <sz val="8"/>
      <name val="Helvetica-Narrow"/>
      <family val="0"/>
    </font>
    <font>
      <sz val="9"/>
      <name val="Symbol"/>
      <family val="1"/>
    </font>
    <font>
      <b/>
      <sz val="9"/>
      <name val="Helvetica-Narrow"/>
      <family val="0"/>
    </font>
    <font>
      <i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0"/>
      <name val="Helvetica-Narrow"/>
      <family val="2"/>
    </font>
    <font>
      <sz val="10"/>
      <name val="Helvetica-Narrow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u val="single"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" fillId="0" borderId="0" applyNumberFormat="0" applyAlignment="0" applyProtection="0"/>
    <xf numFmtId="192" fontId="0" fillId="0" borderId="4" applyNumberFormat="0" applyAlignment="0" applyProtection="0"/>
    <xf numFmtId="192" fontId="0" fillId="0" borderId="5" applyNumberFormat="0" applyAlignment="0" applyProtection="0"/>
    <xf numFmtId="0" fontId="46" fillId="28" borderId="1" applyNumberFormat="0" applyAlignment="0" applyProtection="0"/>
    <xf numFmtId="4" fontId="4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47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30" borderId="6" applyNumberFormat="0" applyFont="0" applyAlignment="0" applyProtection="0"/>
    <xf numFmtId="192" fontId="6" fillId="0" borderId="0" applyNumberFormat="0" applyAlignment="0" applyProtection="0"/>
    <xf numFmtId="0" fontId="48" fillId="20" borderId="7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192" fontId="7" fillId="0" borderId="0" applyNumberFormat="0" applyProtection="0">
      <alignment horizontal="left"/>
    </xf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5" fontId="4" fillId="0" borderId="0" applyFont="0" applyFill="0" applyBorder="0" applyAlignment="0" applyProtection="0"/>
    <xf numFmtId="176" fontId="1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192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42" applyBorder="1" applyAlignment="1" applyProtection="1">
      <alignment/>
      <protection locked="0"/>
    </xf>
    <xf numFmtId="0" fontId="0" fillId="0" borderId="0" xfId="0" applyAlignment="1">
      <alignment/>
    </xf>
    <xf numFmtId="3" fontId="11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/>
    </xf>
    <xf numFmtId="3" fontId="11" fillId="0" borderId="0" xfId="0" applyNumberFormat="1" applyFont="1" applyAlignment="1" applyProtection="1">
      <alignment/>
      <protection locked="0"/>
    </xf>
    <xf numFmtId="3" fontId="12" fillId="0" borderId="0" xfId="0" applyNumberFormat="1" applyFont="1" applyAlignment="1" applyProtection="1">
      <alignment vertical="center"/>
      <protection/>
    </xf>
    <xf numFmtId="3" fontId="13" fillId="0" borderId="0" xfId="0" applyNumberFormat="1" applyFont="1" applyAlignment="1" applyProtection="1">
      <alignment vertical="center"/>
      <protection/>
    </xf>
    <xf numFmtId="3" fontId="13" fillId="0" borderId="0" xfId="0" applyNumberFormat="1" applyFont="1" applyAlignment="1" applyProtection="1">
      <alignment vertical="center"/>
      <protection locked="0"/>
    </xf>
    <xf numFmtId="3" fontId="9" fillId="0" borderId="0" xfId="0" applyNumberFormat="1" applyFont="1" applyAlignment="1" applyProtection="1">
      <alignment/>
      <protection/>
    </xf>
    <xf numFmtId="3" fontId="13" fillId="0" borderId="0" xfId="0" applyNumberFormat="1" applyFont="1" applyAlignment="1" applyProtection="1">
      <alignment/>
      <protection/>
    </xf>
    <xf numFmtId="3" fontId="14" fillId="0" borderId="0" xfId="0" applyNumberFormat="1" applyFont="1" applyAlignment="1" applyProtection="1">
      <alignment vertical="center"/>
      <protection/>
    </xf>
    <xf numFmtId="192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>
      <alignment horizontal="right"/>
    </xf>
    <xf numFmtId="0" fontId="10" fillId="0" borderId="0" xfId="50" applyAlignment="1">
      <alignment/>
      <protection/>
    </xf>
    <xf numFmtId="0" fontId="10" fillId="0" borderId="0" xfId="50">
      <alignment/>
      <protection/>
    </xf>
    <xf numFmtId="192" fontId="9" fillId="0" borderId="0" xfId="50" applyNumberFormat="1" applyFont="1" applyAlignment="1" applyProtection="1">
      <alignment horizontal="right" vertical="center"/>
      <protection/>
    </xf>
    <xf numFmtId="0" fontId="9" fillId="0" borderId="0" xfId="50" applyFont="1" applyAlignment="1">
      <alignment horizontal="right"/>
      <protection/>
    </xf>
    <xf numFmtId="3" fontId="11" fillId="0" borderId="0" xfId="50" applyNumberFormat="1" applyFont="1" applyAlignment="1" applyProtection="1">
      <alignment vertical="center"/>
      <protection locked="0"/>
    </xf>
    <xf numFmtId="3" fontId="11" fillId="0" borderId="0" xfId="50" applyNumberFormat="1" applyFont="1" applyAlignment="1" applyProtection="1">
      <alignment vertical="center"/>
      <protection/>
    </xf>
    <xf numFmtId="3" fontId="13" fillId="0" borderId="0" xfId="50" applyNumberFormat="1" applyFont="1" applyAlignment="1" applyProtection="1">
      <alignment vertical="center"/>
      <protection/>
    </xf>
    <xf numFmtId="3" fontId="11" fillId="0" borderId="0" xfId="50" applyNumberFormat="1" applyFont="1" applyAlignment="1" applyProtection="1">
      <alignment vertical="center"/>
      <protection locked="0"/>
    </xf>
    <xf numFmtId="3" fontId="12" fillId="0" borderId="0" xfId="50" applyNumberFormat="1" applyFont="1" applyAlignment="1" applyProtection="1">
      <alignment vertical="center"/>
      <protection/>
    </xf>
    <xf numFmtId="3" fontId="11" fillId="0" borderId="0" xfId="50" applyNumberFormat="1" applyFont="1" applyAlignment="1" applyProtection="1">
      <alignment/>
      <protection locked="0"/>
    </xf>
    <xf numFmtId="3" fontId="13" fillId="0" borderId="0" xfId="50" applyNumberFormat="1" applyFont="1" applyAlignment="1" applyProtection="1">
      <alignment/>
      <protection/>
    </xf>
    <xf numFmtId="3" fontId="14" fillId="0" borderId="0" xfId="50" applyNumberFormat="1" applyFont="1" applyAlignment="1" applyProtection="1">
      <alignment/>
      <protection/>
    </xf>
    <xf numFmtId="3" fontId="13" fillId="0" borderId="0" xfId="50" applyNumberFormat="1" applyFont="1" applyAlignment="1" applyProtection="1">
      <alignment vertical="center"/>
      <protection locked="0"/>
    </xf>
    <xf numFmtId="3" fontId="14" fillId="0" borderId="0" xfId="50" applyNumberFormat="1" applyFont="1" applyAlignment="1" applyProtection="1">
      <alignment vertical="center"/>
      <protection/>
    </xf>
    <xf numFmtId="0" fontId="14" fillId="0" borderId="0" xfId="50" applyFont="1" applyAlignment="1">
      <alignment/>
      <protection/>
    </xf>
    <xf numFmtId="3" fontId="14" fillId="0" borderId="0" xfId="50" applyNumberFormat="1" applyFont="1" applyAlignment="1" applyProtection="1">
      <alignment vertical="center"/>
      <protection locked="0"/>
    </xf>
    <xf numFmtId="3" fontId="12" fillId="0" borderId="0" xfId="50" applyNumberFormat="1" applyFont="1" applyAlignment="1" applyProtection="1">
      <alignment vertical="center"/>
      <protection locked="0"/>
    </xf>
    <xf numFmtId="192" fontId="14" fillId="0" borderId="5" xfId="0" applyNumberFormat="1" applyFont="1" applyBorder="1" applyAlignment="1" applyProtection="1">
      <alignment horizontal="right" vertical="center"/>
      <protection/>
    </xf>
    <xf numFmtId="192" fontId="9" fillId="0" borderId="5" xfId="50" applyNumberFormat="1" applyFont="1" applyBorder="1" applyAlignment="1" applyProtection="1">
      <alignment horizontal="right" vertical="center"/>
      <protection/>
    </xf>
    <xf numFmtId="3" fontId="11" fillId="0" borderId="0" xfId="50" applyNumberFormat="1" applyFont="1" applyFill="1" applyAlignment="1" applyProtection="1">
      <alignment vertical="center"/>
      <protection locked="0"/>
    </xf>
    <xf numFmtId="3" fontId="13" fillId="0" borderId="0" xfId="50" applyNumberFormat="1" applyFont="1" applyFill="1" applyAlignment="1" applyProtection="1">
      <alignment vertical="center"/>
      <protection locked="0"/>
    </xf>
    <xf numFmtId="3" fontId="11" fillId="0" borderId="0" xfId="50" applyNumberFormat="1" applyFont="1" applyFill="1" applyAlignment="1" applyProtection="1">
      <alignment vertical="center"/>
      <protection/>
    </xf>
    <xf numFmtId="3" fontId="11" fillId="0" borderId="0" xfId="50" applyNumberFormat="1" applyFont="1" applyFill="1" applyAlignment="1" applyProtection="1">
      <alignment vertical="center"/>
      <protection locked="0"/>
    </xf>
    <xf numFmtId="3" fontId="12" fillId="0" borderId="0" xfId="50" applyNumberFormat="1" applyFont="1" applyFill="1" applyAlignment="1" applyProtection="1">
      <alignment vertical="center"/>
      <protection locked="0"/>
    </xf>
    <xf numFmtId="0" fontId="12" fillId="0" borderId="0" xfId="50" applyFont="1" applyFill="1" applyAlignment="1">
      <alignment/>
      <protection/>
    </xf>
    <xf numFmtId="0" fontId="14" fillId="0" borderId="0" xfId="50" applyFont="1" applyFill="1" applyAlignment="1">
      <alignment/>
      <protection/>
    </xf>
    <xf numFmtId="3" fontId="12" fillId="0" borderId="0" xfId="50" applyNumberFormat="1" applyFont="1" applyFill="1" applyAlignment="1" applyProtection="1">
      <alignment vertical="center"/>
      <protection/>
    </xf>
    <xf numFmtId="3" fontId="14" fillId="0" borderId="0" xfId="50" applyNumberFormat="1" applyFont="1" applyFill="1" applyAlignment="1" applyProtection="1">
      <alignment vertical="center"/>
      <protection/>
    </xf>
    <xf numFmtId="3" fontId="12" fillId="0" borderId="0" xfId="50" applyNumberFormat="1" applyFont="1" applyFill="1" applyAlignment="1" applyProtection="1">
      <alignment vertical="center"/>
      <protection locked="0"/>
    </xf>
    <xf numFmtId="3" fontId="14" fillId="0" borderId="0" xfId="50" applyNumberFormat="1" applyFont="1" applyFill="1" applyAlignment="1" applyProtection="1">
      <alignment vertical="center"/>
      <protection locked="0"/>
    </xf>
    <xf numFmtId="3" fontId="11" fillId="0" borderId="0" xfId="50" applyNumberFormat="1" applyFont="1" applyFill="1" applyAlignment="1" applyProtection="1">
      <alignment/>
      <protection locked="0"/>
    </xf>
    <xf numFmtId="3" fontId="8" fillId="0" borderId="0" xfId="50" applyNumberFormat="1" applyFont="1" applyFill="1" applyProtection="1">
      <alignment/>
      <protection locked="0"/>
    </xf>
    <xf numFmtId="3" fontId="10" fillId="0" borderId="0" xfId="50" applyNumberFormat="1" applyFill="1" applyProtection="1">
      <alignment/>
      <protection locked="0"/>
    </xf>
    <xf numFmtId="3" fontId="13" fillId="0" borderId="0" xfId="50" applyNumberFormat="1" applyFont="1" applyFill="1" applyAlignment="1" applyProtection="1">
      <alignment vertical="center"/>
      <protection/>
    </xf>
    <xf numFmtId="3" fontId="14" fillId="0" borderId="0" xfId="50" applyNumberFormat="1" applyFont="1" applyFill="1" applyAlignment="1" applyProtection="1">
      <alignment/>
      <protection/>
    </xf>
    <xf numFmtId="3" fontId="13" fillId="0" borderId="0" xfId="50" applyNumberFormat="1" applyFont="1" applyFill="1" applyAlignment="1" applyProtection="1">
      <alignment/>
      <protection/>
    </xf>
    <xf numFmtId="0" fontId="10" fillId="0" borderId="0" xfId="50" applyFont="1" applyAlignment="1">
      <alignment/>
      <protection/>
    </xf>
    <xf numFmtId="0" fontId="10" fillId="0" borderId="0" xfId="50" applyFont="1">
      <alignment/>
      <protection/>
    </xf>
    <xf numFmtId="0" fontId="17" fillId="0" borderId="0" xfId="0" applyFont="1" applyAlignment="1">
      <alignment/>
    </xf>
    <xf numFmtId="0" fontId="16" fillId="0" borderId="0" xfId="42" applyFont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0" fillId="0" borderId="0" xfId="50" applyFill="1" applyAlignment="1">
      <alignment/>
      <protection/>
    </xf>
    <xf numFmtId="0" fontId="15" fillId="0" borderId="0" xfId="50" applyFont="1" applyFill="1" applyAlignment="1">
      <alignment/>
      <protection/>
    </xf>
    <xf numFmtId="0" fontId="15" fillId="0" borderId="0" xfId="50" applyFont="1" applyFill="1">
      <alignment/>
      <protection/>
    </xf>
    <xf numFmtId="0" fontId="10" fillId="0" borderId="0" xfId="50" applyFill="1">
      <alignment/>
      <protection/>
    </xf>
    <xf numFmtId="0" fontId="10" fillId="0" borderId="0" xfId="49">
      <alignment/>
      <protection/>
    </xf>
    <xf numFmtId="0" fontId="10" fillId="0" borderId="12" xfId="49" applyBorder="1">
      <alignment/>
      <protection/>
    </xf>
    <xf numFmtId="0" fontId="10" fillId="0" borderId="13" xfId="49" applyBorder="1">
      <alignment/>
      <protection/>
    </xf>
    <xf numFmtId="194" fontId="15" fillId="0" borderId="0" xfId="50" applyNumberFormat="1" applyFont="1">
      <alignment/>
      <protection/>
    </xf>
    <xf numFmtId="1" fontId="10" fillId="0" borderId="0" xfId="50" applyNumberFormat="1">
      <alignment/>
      <protection/>
    </xf>
    <xf numFmtId="192" fontId="9" fillId="0" borderId="0" xfId="50" applyNumberFormat="1" applyFont="1" applyBorder="1" applyAlignment="1" applyProtection="1">
      <alignment horizontal="right" vertical="center"/>
      <protection/>
    </xf>
    <xf numFmtId="3" fontId="14" fillId="0" borderId="0" xfId="50" applyNumberFormat="1" applyFont="1" applyFill="1" applyAlignment="1" applyProtection="1">
      <alignment horizontal="right" vertical="center"/>
      <protection locked="0"/>
    </xf>
    <xf numFmtId="192" fontId="18" fillId="0" borderId="0" xfId="42" applyNumberFormat="1" applyFont="1" applyBorder="1" applyAlignment="1" applyProtection="1">
      <alignment/>
      <protection locked="0"/>
    </xf>
    <xf numFmtId="0" fontId="18" fillId="0" borderId="0" xfId="42" applyFont="1" applyBorder="1" applyAlignment="1" applyProtection="1">
      <alignment/>
      <protection locked="0"/>
    </xf>
    <xf numFmtId="192" fontId="19" fillId="0" borderId="0" xfId="42" applyNumberFormat="1" applyFont="1" applyBorder="1" applyAlignment="1" applyProtection="1" quotePrefix="1">
      <alignment/>
      <protection locked="0"/>
    </xf>
    <xf numFmtId="192" fontId="15" fillId="0" borderId="14" xfId="42" applyNumberFormat="1" applyFont="1" applyBorder="1" applyAlignment="1" applyProtection="1">
      <alignment/>
      <protection locked="0"/>
    </xf>
    <xf numFmtId="192" fontId="18" fillId="0" borderId="14" xfId="42" applyNumberFormat="1" applyFont="1" applyBorder="1" applyAlignment="1" applyProtection="1">
      <alignment/>
      <protection locked="0"/>
    </xf>
    <xf numFmtId="0" fontId="10" fillId="0" borderId="14" xfId="50" applyFont="1" applyBorder="1" applyAlignment="1">
      <alignment/>
      <protection/>
    </xf>
    <xf numFmtId="192" fontId="19" fillId="0" borderId="14" xfId="42" applyNumberFormat="1" applyFont="1" applyBorder="1" applyAlignment="1" applyProtection="1" quotePrefix="1">
      <alignment/>
      <protection locked="0"/>
    </xf>
    <xf numFmtId="0" fontId="18" fillId="0" borderId="14" xfId="42" applyFont="1" applyBorder="1" applyAlignment="1" applyProtection="1">
      <alignment/>
      <protection locked="0"/>
    </xf>
    <xf numFmtId="3" fontId="10" fillId="0" borderId="0" xfId="50" applyNumberFormat="1" applyFont="1" applyBorder="1" applyAlignment="1" applyProtection="1">
      <alignment vertical="top"/>
      <protection locked="0"/>
    </xf>
    <xf numFmtId="192" fontId="10" fillId="0" borderId="0" xfId="50" applyNumberFormat="1" applyFont="1" applyBorder="1" applyAlignment="1" applyProtection="1">
      <alignment horizontal="centerContinuous" vertical="center"/>
      <protection/>
    </xf>
    <xf numFmtId="192" fontId="10" fillId="0" borderId="14" xfId="50" applyNumberFormat="1" applyFont="1" applyBorder="1" applyAlignment="1" applyProtection="1">
      <alignment horizontal="centerContinuous" vertical="center"/>
      <protection/>
    </xf>
    <xf numFmtId="192" fontId="10" fillId="0" borderId="14" xfId="50" applyNumberFormat="1" applyFont="1" applyBorder="1" applyAlignment="1" applyProtection="1">
      <alignment horizontal="centerContinuous" vertical="center"/>
      <protection locked="0"/>
    </xf>
    <xf numFmtId="0" fontId="10" fillId="0" borderId="0" xfId="50" applyFont="1" applyBorder="1" applyAlignment="1">
      <alignment vertical="center"/>
      <protection/>
    </xf>
    <xf numFmtId="0" fontId="10" fillId="0" borderId="14" xfId="50" applyFont="1" applyBorder="1" applyAlignment="1">
      <alignment horizontal="centerContinuous" vertical="center"/>
      <protection/>
    </xf>
    <xf numFmtId="192" fontId="10" fillId="0" borderId="0" xfId="50" applyNumberFormat="1" applyFont="1" applyBorder="1" applyAlignment="1" applyProtection="1">
      <alignment horizontal="right" vertical="center"/>
      <protection/>
    </xf>
    <xf numFmtId="192" fontId="14" fillId="0" borderId="0" xfId="50" applyNumberFormat="1" applyFont="1" applyAlignment="1" applyProtection="1">
      <alignment horizontal="right" vertical="center"/>
      <protection/>
    </xf>
    <xf numFmtId="0" fontId="10" fillId="0" borderId="0" xfId="50" applyFont="1" applyBorder="1" applyAlignment="1">
      <alignment/>
      <protection/>
    </xf>
    <xf numFmtId="192" fontId="10" fillId="0" borderId="0" xfId="50" applyNumberFormat="1" applyFont="1" applyBorder="1" applyAlignment="1" applyProtection="1">
      <alignment horizontal="right" vertical="top"/>
      <protection/>
    </xf>
    <xf numFmtId="192" fontId="14" fillId="0" borderId="0" xfId="50" applyNumberFormat="1" applyFont="1" applyAlignment="1" applyProtection="1">
      <alignment horizontal="right"/>
      <protection/>
    </xf>
    <xf numFmtId="192" fontId="10" fillId="0" borderId="0" xfId="50" applyNumberFormat="1" applyFont="1" applyAlignment="1" applyProtection="1">
      <alignment horizontal="right"/>
      <protection locked="0"/>
    </xf>
    <xf numFmtId="192" fontId="10" fillId="0" borderId="5" xfId="50" applyNumberFormat="1" applyFont="1" applyBorder="1" applyAlignment="1" applyProtection="1">
      <alignment horizontal="right" vertical="top"/>
      <protection locked="0"/>
    </xf>
    <xf numFmtId="169" fontId="14" fillId="0" borderId="0" xfId="47" applyFont="1" applyAlignment="1" applyProtection="1">
      <alignment horizontal="right"/>
      <protection/>
    </xf>
    <xf numFmtId="192" fontId="14" fillId="0" borderId="14" xfId="50" applyNumberFormat="1" applyFont="1" applyBorder="1" applyAlignment="1" applyProtection="1">
      <alignment horizontal="right" vertical="top"/>
      <protection/>
    </xf>
    <xf numFmtId="192" fontId="10" fillId="0" borderId="14" xfId="50" applyNumberFormat="1" applyFont="1" applyBorder="1" applyAlignment="1" applyProtection="1">
      <alignment horizontal="right" vertical="top"/>
      <protection/>
    </xf>
    <xf numFmtId="0" fontId="10" fillId="0" borderId="14" xfId="50" applyFont="1" applyBorder="1" applyAlignment="1">
      <alignment vertical="top"/>
      <protection/>
    </xf>
    <xf numFmtId="192" fontId="10" fillId="0" borderId="14" xfId="50" applyNumberFormat="1" applyFont="1" applyBorder="1" applyAlignment="1" applyProtection="1">
      <alignment horizontal="right" vertical="top"/>
      <protection locked="0"/>
    </xf>
    <xf numFmtId="192" fontId="21" fillId="0" borderId="14" xfId="42" applyNumberFormat="1" applyFont="1" applyBorder="1" applyAlignment="1" applyProtection="1" quotePrefix="1">
      <alignment horizontal="right"/>
      <protection locked="0"/>
    </xf>
    <xf numFmtId="0" fontId="14" fillId="0" borderId="14" xfId="50" applyFont="1" applyBorder="1" applyAlignment="1">
      <alignment vertical="top"/>
      <protection/>
    </xf>
    <xf numFmtId="192" fontId="14" fillId="0" borderId="14" xfId="50" applyNumberFormat="1" applyFont="1" applyBorder="1" applyAlignment="1" applyProtection="1" quotePrefix="1">
      <alignment horizontal="right" vertical="top"/>
      <protection locked="0"/>
    </xf>
    <xf numFmtId="3" fontId="11" fillId="0" borderId="0" xfId="50" applyNumberFormat="1" applyFont="1" applyFill="1" applyProtection="1">
      <alignment/>
      <protection locked="0"/>
    </xf>
    <xf numFmtId="3" fontId="10" fillId="0" borderId="0" xfId="50" applyNumberFormat="1" applyFont="1" applyFill="1" applyProtection="1">
      <alignment/>
      <protection locked="0"/>
    </xf>
    <xf numFmtId="0" fontId="12" fillId="0" borderId="0" xfId="50" applyFont="1" applyFill="1" applyAlignment="1">
      <alignment/>
      <protection/>
    </xf>
    <xf numFmtId="3" fontId="12" fillId="0" borderId="0" xfId="50" applyNumberFormat="1" applyFont="1" applyFill="1" applyAlignment="1" applyProtection="1">
      <alignment/>
      <protection locked="0"/>
    </xf>
    <xf numFmtId="3" fontId="11" fillId="0" borderId="0" xfId="50" applyNumberFormat="1" applyFont="1" applyBorder="1" applyProtection="1">
      <alignment/>
      <protection locked="0"/>
    </xf>
    <xf numFmtId="0" fontId="10" fillId="0" borderId="14" xfId="50" applyFont="1" applyBorder="1" applyAlignment="1" applyProtection="1">
      <alignment/>
      <protection locked="0"/>
    </xf>
    <xf numFmtId="0" fontId="12" fillId="0" borderId="14" xfId="50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10" fillId="0" borderId="0" xfId="50" applyFont="1" applyAlignment="1" applyProtection="1">
      <alignment/>
      <protection locked="0"/>
    </xf>
    <xf numFmtId="0" fontId="21" fillId="0" borderId="0" xfId="0" applyFont="1" applyAlignment="1" quotePrefix="1">
      <alignment/>
    </xf>
    <xf numFmtId="3" fontId="11" fillId="0" borderId="0" xfId="0" applyNumberFormat="1" applyFont="1" applyAlignment="1" applyProtection="1">
      <alignment horizontal="right" vertical="center"/>
      <protection locked="0"/>
    </xf>
    <xf numFmtId="3" fontId="14" fillId="0" borderId="0" xfId="0" applyNumberFormat="1" applyFont="1" applyAlignment="1" applyProtection="1">
      <alignment horizontal="right" vertical="center"/>
      <protection locked="0"/>
    </xf>
    <xf numFmtId="3" fontId="12" fillId="0" borderId="0" xfId="0" applyNumberFormat="1" applyFont="1" applyAlignment="1" applyProtection="1">
      <alignment horizontal="right" vertical="center"/>
      <protection locked="0"/>
    </xf>
    <xf numFmtId="3" fontId="12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50" applyNumberFormat="1">
      <alignment/>
      <protection/>
    </xf>
    <xf numFmtId="192" fontId="19" fillId="0" borderId="0" xfId="42" applyNumberFormat="1" applyFont="1" applyBorder="1" applyAlignment="1" applyProtection="1" quotePrefix="1">
      <alignment vertical="top"/>
      <protection locked="0"/>
    </xf>
    <xf numFmtId="192" fontId="15" fillId="0" borderId="0" xfId="42" applyNumberFormat="1" applyFont="1" applyBorder="1" applyAlignment="1" applyProtection="1">
      <alignment/>
      <protection locked="0"/>
    </xf>
    <xf numFmtId="192" fontId="15" fillId="0" borderId="0" xfId="42" applyNumberFormat="1" applyFont="1" applyBorder="1" applyAlignment="1" applyProtection="1" quotePrefix="1">
      <alignment vertical="top"/>
      <protection locked="0"/>
    </xf>
    <xf numFmtId="0" fontId="15" fillId="0" borderId="0" xfId="42" applyFont="1" applyBorder="1" applyAlignment="1" applyProtection="1">
      <alignment/>
      <protection locked="0"/>
    </xf>
    <xf numFmtId="192" fontId="12" fillId="0" borderId="5" xfId="0" applyNumberFormat="1" applyFont="1" applyBorder="1" applyAlignment="1" applyProtection="1">
      <alignment horizontal="left" vertical="center"/>
      <protection locked="0"/>
    </xf>
    <xf numFmtId="192" fontId="12" fillId="0" borderId="5" xfId="0" applyNumberFormat="1" applyFont="1" applyBorder="1" applyAlignment="1" applyProtection="1">
      <alignment horizontal="centerContinuous" vertical="center"/>
      <protection/>
    </xf>
    <xf numFmtId="192" fontId="12" fillId="0" borderId="15" xfId="0" applyNumberFormat="1" applyFont="1" applyBorder="1" applyAlignment="1" applyProtection="1">
      <alignment horizontal="centerContinuous" vertical="center"/>
      <protection/>
    </xf>
    <xf numFmtId="192" fontId="12" fillId="0" borderId="15" xfId="0" applyNumberFormat="1" applyFont="1" applyBorder="1" applyAlignment="1" applyProtection="1">
      <alignment horizontal="centerContinuous" vertical="center"/>
      <protection locked="0"/>
    </xf>
    <xf numFmtId="0" fontId="12" fillId="0" borderId="5" xfId="0" applyFont="1" applyBorder="1" applyAlignment="1">
      <alignment vertical="center"/>
    </xf>
    <xf numFmtId="0" fontId="12" fillId="0" borderId="15" xfId="0" applyFont="1" applyBorder="1" applyAlignment="1">
      <alignment horizontal="centerContinuous" vertical="center"/>
    </xf>
    <xf numFmtId="192" fontId="12" fillId="0" borderId="5" xfId="0" applyNumberFormat="1" applyFont="1" applyBorder="1" applyAlignment="1" applyProtection="1">
      <alignment horizontal="right" vertical="center"/>
      <protection/>
    </xf>
    <xf numFmtId="192" fontId="12" fillId="0" borderId="0" xfId="0" applyNumberFormat="1" applyFont="1" applyBorder="1" applyAlignment="1" applyProtection="1">
      <alignment vertical="center"/>
      <protection locked="0"/>
    </xf>
    <xf numFmtId="192" fontId="12" fillId="0" borderId="0" xfId="0" applyNumberFormat="1" applyFont="1" applyAlignment="1" applyProtection="1">
      <alignment/>
      <protection/>
    </xf>
    <xf numFmtId="192" fontId="12" fillId="0" borderId="0" xfId="0" applyNumberFormat="1" applyFont="1" applyBorder="1" applyAlignment="1" applyProtection="1">
      <alignment horizontal="right" vertical="top"/>
      <protection/>
    </xf>
    <xf numFmtId="192" fontId="14" fillId="0" borderId="0" xfId="0" applyNumberFormat="1" applyFont="1" applyAlignment="1" applyProtection="1">
      <alignment horizontal="right"/>
      <protection/>
    </xf>
    <xf numFmtId="192" fontId="12" fillId="0" borderId="0" xfId="0" applyNumberFormat="1" applyFont="1" applyAlignment="1" applyProtection="1">
      <alignment horizontal="right"/>
      <protection locked="0"/>
    </xf>
    <xf numFmtId="192" fontId="12" fillId="0" borderId="5" xfId="0" applyNumberFormat="1" applyFont="1" applyBorder="1" applyAlignment="1" applyProtection="1">
      <alignment horizontal="right" vertical="top"/>
      <protection locked="0"/>
    </xf>
    <xf numFmtId="0" fontId="12" fillId="0" borderId="0" xfId="0" applyFont="1" applyAlignment="1">
      <alignment/>
    </xf>
    <xf numFmtId="0" fontId="12" fillId="0" borderId="0" xfId="0" applyFont="1" applyBorder="1" applyAlignment="1" applyProtection="1">
      <alignment/>
      <protection locked="0"/>
    </xf>
    <xf numFmtId="0" fontId="12" fillId="0" borderId="14" xfId="0" applyFont="1" applyBorder="1" applyAlignment="1">
      <alignment vertical="top"/>
    </xf>
    <xf numFmtId="0" fontId="12" fillId="0" borderId="14" xfId="0" applyFont="1" applyBorder="1" applyAlignment="1">
      <alignment/>
    </xf>
    <xf numFmtId="192" fontId="14" fillId="0" borderId="14" xfId="0" applyNumberFormat="1" applyFont="1" applyBorder="1" applyAlignment="1" applyProtection="1">
      <alignment horizontal="right" vertical="top"/>
      <protection/>
    </xf>
    <xf numFmtId="192" fontId="12" fillId="0" borderId="14" xfId="0" applyNumberFormat="1" applyFont="1" applyBorder="1" applyAlignment="1" applyProtection="1">
      <alignment horizontal="right" vertical="top"/>
      <protection/>
    </xf>
    <xf numFmtId="192" fontId="12" fillId="0" borderId="14" xfId="0" applyNumberFormat="1" applyFont="1" applyBorder="1" applyAlignment="1" applyProtection="1">
      <alignment horizontal="right" vertical="top"/>
      <protection locked="0"/>
    </xf>
    <xf numFmtId="0" fontId="14" fillId="0" borderId="14" xfId="0" applyFont="1" applyBorder="1" applyAlignment="1">
      <alignment vertical="top"/>
    </xf>
    <xf numFmtId="0" fontId="12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vertical="center"/>
      <protection/>
    </xf>
    <xf numFmtId="3" fontId="14" fillId="0" borderId="0" xfId="0" applyNumberFormat="1" applyFont="1" applyAlignment="1" applyProtection="1">
      <alignment vertical="center"/>
      <protection locked="0"/>
    </xf>
    <xf numFmtId="3" fontId="12" fillId="0" borderId="0" xfId="0" applyNumberFormat="1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3" fontId="14" fillId="0" borderId="0" xfId="0" applyNumberFormat="1" applyFont="1" applyAlignment="1" applyProtection="1">
      <alignment/>
      <protection locked="0"/>
    </xf>
    <xf numFmtId="3" fontId="12" fillId="0" borderId="0" xfId="0" applyNumberFormat="1" applyFont="1" applyAlignment="1" applyProtection="1">
      <alignment/>
      <protection/>
    </xf>
    <xf numFmtId="3" fontId="14" fillId="0" borderId="0" xfId="0" applyNumberFormat="1" applyFont="1" applyAlignment="1">
      <alignment/>
    </xf>
    <xf numFmtId="0" fontId="11" fillId="0" borderId="0" xfId="0" applyFont="1" applyAlignment="1" applyProtection="1">
      <alignment/>
      <protection locked="0"/>
    </xf>
    <xf numFmtId="3" fontId="11" fillId="0" borderId="0" xfId="0" applyNumberFormat="1" applyFont="1" applyAlignment="1" applyProtection="1">
      <alignment/>
      <protection/>
    </xf>
    <xf numFmtId="3" fontId="13" fillId="0" borderId="0" xfId="0" applyNumberFormat="1" applyFont="1" applyAlignment="1" applyProtection="1">
      <alignment/>
      <protection/>
    </xf>
    <xf numFmtId="0" fontId="12" fillId="0" borderId="14" xfId="0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3" fontId="12" fillId="0" borderId="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3" fontId="24" fillId="0" borderId="0" xfId="0" applyNumberFormat="1" applyFont="1" applyAlignment="1">
      <alignment/>
    </xf>
    <xf numFmtId="192" fontId="15" fillId="0" borderId="0" xfId="42" applyNumberFormat="1" applyFont="1" applyBorder="1" applyAlignment="1" applyProtection="1" quotePrefix="1">
      <alignment/>
      <protection locked="0"/>
    </xf>
    <xf numFmtId="0" fontId="10" fillId="0" borderId="0" xfId="0" applyFont="1" applyAlignment="1">
      <alignment/>
    </xf>
    <xf numFmtId="3" fontId="12" fillId="0" borderId="5" xfId="0" applyNumberFormat="1" applyFont="1" applyBorder="1" applyAlignment="1" applyProtection="1">
      <alignment vertical="top"/>
      <protection locked="0"/>
    </xf>
    <xf numFmtId="0" fontId="12" fillId="0" borderId="0" xfId="0" applyFont="1" applyBorder="1" applyAlignment="1">
      <alignment/>
    </xf>
    <xf numFmtId="0" fontId="12" fillId="0" borderId="14" xfId="0" applyFont="1" applyBorder="1" applyAlignment="1">
      <alignment/>
    </xf>
    <xf numFmtId="192" fontId="14" fillId="0" borderId="14" xfId="0" applyNumberFormat="1" applyFont="1" applyBorder="1" applyAlignment="1" applyProtection="1" quotePrefix="1">
      <alignment horizontal="right" vertical="top"/>
      <protection locked="0"/>
    </xf>
    <xf numFmtId="3" fontId="11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3" fontId="12" fillId="0" borderId="0" xfId="0" applyNumberFormat="1" applyFont="1" applyAlignment="1" applyProtection="1">
      <alignment/>
      <protection locked="0"/>
    </xf>
    <xf numFmtId="3" fontId="14" fillId="0" borderId="0" xfId="0" applyNumberFormat="1" applyFont="1" applyAlignment="1">
      <alignment/>
    </xf>
    <xf numFmtId="3" fontId="14" fillId="0" borderId="0" xfId="0" applyNumberFormat="1" applyFont="1" applyAlignment="1" applyProtection="1">
      <alignment/>
      <protection locked="0"/>
    </xf>
    <xf numFmtId="3" fontId="13" fillId="0" borderId="0" xfId="0" applyNumberFormat="1" applyFont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0" fontId="12" fillId="0" borderId="14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192" fontId="12" fillId="0" borderId="0" xfId="0" applyNumberFormat="1" applyFont="1" applyBorder="1" applyAlignment="1" applyProtection="1">
      <alignment horizontal="right" vertical="top"/>
      <protection locked="0"/>
    </xf>
    <xf numFmtId="0" fontId="14" fillId="0" borderId="14" xfId="0" applyFont="1" applyBorder="1" applyAlignment="1" applyProtection="1">
      <alignment/>
      <protection locked="0"/>
    </xf>
    <xf numFmtId="3" fontId="12" fillId="0" borderId="0" xfId="0" applyNumberFormat="1" applyFont="1" applyAlignment="1">
      <alignment/>
    </xf>
    <xf numFmtId="3" fontId="10" fillId="0" borderId="5" xfId="50" applyNumberFormat="1" applyFont="1" applyBorder="1" applyAlignment="1" applyProtection="1">
      <alignment vertical="top"/>
      <protection locked="0"/>
    </xf>
    <xf numFmtId="192" fontId="10" fillId="0" borderId="5" xfId="50" applyNumberFormat="1" applyFont="1" applyBorder="1" applyAlignment="1" applyProtection="1">
      <alignment horizontal="centerContinuous" vertical="center"/>
      <protection/>
    </xf>
    <xf numFmtId="192" fontId="10" fillId="0" borderId="15" xfId="50" applyNumberFormat="1" applyFont="1" applyBorder="1" applyAlignment="1" applyProtection="1">
      <alignment horizontal="centerContinuous" vertical="center"/>
      <protection/>
    </xf>
    <xf numFmtId="192" fontId="10" fillId="0" borderId="15" xfId="50" applyNumberFormat="1" applyFont="1" applyBorder="1" applyAlignment="1" applyProtection="1">
      <alignment horizontal="centerContinuous" vertical="center"/>
      <protection locked="0"/>
    </xf>
    <xf numFmtId="0" fontId="10" fillId="0" borderId="5" xfId="50" applyFont="1" applyBorder="1" applyAlignment="1">
      <alignment vertical="center"/>
      <protection/>
    </xf>
    <xf numFmtId="0" fontId="10" fillId="0" borderId="15" xfId="50" applyFont="1" applyBorder="1" applyAlignment="1">
      <alignment horizontal="centerContinuous" vertical="center"/>
      <protection/>
    </xf>
    <xf numFmtId="192" fontId="10" fillId="0" borderId="5" xfId="50" applyNumberFormat="1" applyFont="1" applyBorder="1" applyAlignment="1" applyProtection="1">
      <alignment horizontal="right" vertical="center"/>
      <protection/>
    </xf>
    <xf numFmtId="3" fontId="11" fillId="0" borderId="0" xfId="50" applyNumberFormat="1" applyFont="1" applyProtection="1">
      <alignment/>
      <protection locked="0"/>
    </xf>
    <xf numFmtId="3" fontId="10" fillId="0" borderId="0" xfId="50" applyNumberFormat="1" applyFont="1" applyProtection="1">
      <alignment/>
      <protection locked="0"/>
    </xf>
    <xf numFmtId="0" fontId="12" fillId="0" borderId="0" xfId="50" applyFont="1" applyAlignment="1">
      <alignment/>
      <protection/>
    </xf>
    <xf numFmtId="3" fontId="12" fillId="0" borderId="0" xfId="50" applyNumberFormat="1" applyFont="1" applyAlignment="1" applyProtection="1">
      <alignment/>
      <protection locked="0"/>
    </xf>
    <xf numFmtId="3" fontId="14" fillId="0" borderId="0" xfId="50" applyNumberFormat="1" applyFont="1" applyAlignment="1">
      <alignment/>
      <protection/>
    </xf>
    <xf numFmtId="3" fontId="14" fillId="0" borderId="0" xfId="50" applyNumberFormat="1" applyFont="1" applyAlignment="1" applyProtection="1">
      <alignment/>
      <protection locked="0"/>
    </xf>
    <xf numFmtId="3" fontId="13" fillId="0" borderId="0" xfId="50" applyNumberFormat="1" applyFont="1" applyAlignment="1" applyProtection="1">
      <alignment/>
      <protection locked="0"/>
    </xf>
    <xf numFmtId="0" fontId="21" fillId="0" borderId="0" xfId="50" applyFont="1" applyAlignment="1" applyProtection="1">
      <alignment/>
      <protection locked="0"/>
    </xf>
    <xf numFmtId="0" fontId="21" fillId="0" borderId="0" xfId="50" applyFont="1" applyAlignment="1" quotePrefix="1">
      <alignment/>
      <protection/>
    </xf>
    <xf numFmtId="3" fontId="14" fillId="0" borderId="0" xfId="50" applyNumberFormat="1" applyFont="1" applyFill="1" applyAlignment="1">
      <alignment/>
      <protection/>
    </xf>
    <xf numFmtId="3" fontId="14" fillId="0" borderId="0" xfId="50" applyNumberFormat="1" applyFont="1" applyFill="1" applyAlignment="1" applyProtection="1">
      <alignment/>
      <protection locked="0"/>
    </xf>
    <xf numFmtId="3" fontId="13" fillId="0" borderId="0" xfId="50" applyNumberFormat="1" applyFont="1" applyFill="1" applyAlignment="1" applyProtection="1">
      <alignment/>
      <protection locked="0"/>
    </xf>
    <xf numFmtId="3" fontId="14" fillId="0" borderId="0" xfId="50" applyNumberFormat="1" applyFont="1" applyFill="1" applyAlignment="1" applyProtection="1" quotePrefix="1">
      <alignment horizontal="right" vertical="center"/>
      <protection locked="0"/>
    </xf>
    <xf numFmtId="192" fontId="10" fillId="0" borderId="5" xfId="0" applyNumberFormat="1" applyFont="1" applyBorder="1" applyAlignment="1" applyProtection="1">
      <alignment horizontal="center" vertical="center"/>
      <protection/>
    </xf>
    <xf numFmtId="192" fontId="10" fillId="0" borderId="0" xfId="0" applyNumberFormat="1" applyFont="1" applyBorder="1" applyAlignment="1" applyProtection="1">
      <alignment horizontal="center" vertical="top"/>
      <protection/>
    </xf>
    <xf numFmtId="0" fontId="10" fillId="0" borderId="14" xfId="0" applyFont="1" applyBorder="1" applyAlignment="1">
      <alignment/>
    </xf>
    <xf numFmtId="192" fontId="10" fillId="0" borderId="14" xfId="0" applyNumberFormat="1" applyFont="1" applyBorder="1" applyAlignment="1" applyProtection="1">
      <alignment horizontal="right" vertical="top"/>
      <protection locked="0"/>
    </xf>
    <xf numFmtId="0" fontId="19" fillId="0" borderId="0" xfId="0" applyFont="1" applyBorder="1" applyAlignment="1" applyProtection="1">
      <alignment/>
      <protection/>
    </xf>
    <xf numFmtId="3" fontId="12" fillId="0" borderId="0" xfId="0" applyNumberFormat="1" applyFont="1" applyFill="1" applyAlignment="1" applyProtection="1">
      <alignment/>
      <protection locked="0"/>
    </xf>
    <xf numFmtId="0" fontId="2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3" fillId="0" borderId="0" xfId="51" applyFont="1">
      <alignment/>
      <protection/>
    </xf>
    <xf numFmtId="3" fontId="13" fillId="0" borderId="0" xfId="51" applyNumberFormat="1" applyFont="1">
      <alignment/>
      <protection/>
    </xf>
    <xf numFmtId="0" fontId="10" fillId="0" borderId="0" xfId="49" applyBorder="1">
      <alignment/>
      <protection/>
    </xf>
    <xf numFmtId="3" fontId="11" fillId="0" borderId="0" xfId="51" applyNumberFormat="1" applyFont="1">
      <alignment/>
      <protection/>
    </xf>
    <xf numFmtId="0" fontId="0" fillId="0" borderId="0" xfId="0" applyNumberFormat="1" applyBorder="1" applyAlignment="1">
      <alignment/>
    </xf>
    <xf numFmtId="3" fontId="12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/>
    </xf>
    <xf numFmtId="3" fontId="13" fillId="0" borderId="0" xfId="51" applyNumberFormat="1" applyFont="1" applyBorder="1">
      <alignment/>
      <protection/>
    </xf>
    <xf numFmtId="0" fontId="10" fillId="0" borderId="0" xfId="50" applyBorder="1">
      <alignment/>
      <protection/>
    </xf>
    <xf numFmtId="0" fontId="0" fillId="0" borderId="0" xfId="0" applyNumberFormat="1" applyFill="1" applyBorder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 2" xfId="49"/>
    <cellStyle name="Normale_~8127812" xfId="50"/>
    <cellStyle name="Normale_2_1_19" xfId="51"/>
    <cellStyle name="Nota" xfId="52"/>
    <cellStyle name="Note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Trattini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showZeros="0" tabSelected="1" zoomScale="90" zoomScaleNormal="90" zoomScalePageLayoutView="0" workbookViewId="0" topLeftCell="A1">
      <selection activeCell="S19" sqref="S19"/>
    </sheetView>
  </sheetViews>
  <sheetFormatPr defaultColWidth="9.00390625" defaultRowHeight="12"/>
  <cols>
    <col min="1" max="2" width="20.875" style="20" customWidth="1"/>
    <col min="3" max="4" width="9.25390625" style="20" bestFit="1" customWidth="1"/>
    <col min="5" max="5" width="9.00390625" style="20" bestFit="1" customWidth="1"/>
    <col min="6" max="6" width="2.625" style="20" customWidth="1"/>
    <col min="7" max="11" width="9.75390625" style="20" customWidth="1"/>
    <col min="12" max="12" width="9.25390625" style="20" bestFit="1" customWidth="1"/>
    <col min="13" max="13" width="9.25390625" style="20" hidden="1" customWidth="1"/>
    <col min="14" max="14" width="10.125" style="20" hidden="1" customWidth="1"/>
    <col min="15" max="16" width="10.875" style="20" hidden="1" customWidth="1"/>
    <col min="17" max="17" width="9.125" style="20" customWidth="1"/>
    <col min="18" max="18" width="10.125" style="20" bestFit="1" customWidth="1"/>
    <col min="19" max="16384" width="9.125" style="20" customWidth="1"/>
  </cols>
  <sheetData>
    <row r="1" spans="1:18" ht="15">
      <c r="A1" s="71" t="s">
        <v>61</v>
      </c>
      <c r="B1" s="71"/>
      <c r="C1" s="71"/>
      <c r="D1" s="71"/>
      <c r="E1" s="71"/>
      <c r="F1" s="71"/>
      <c r="G1" s="71"/>
      <c r="H1" s="55"/>
      <c r="I1" s="73" t="s">
        <v>26</v>
      </c>
      <c r="J1" s="72"/>
      <c r="K1" s="72"/>
      <c r="L1" s="72"/>
      <c r="M1" s="72"/>
      <c r="N1" s="72"/>
      <c r="O1" s="72"/>
      <c r="P1" s="72"/>
      <c r="Q1" s="56"/>
      <c r="R1" s="56"/>
    </row>
    <row r="2" spans="1:18" ht="15">
      <c r="A2" s="74" t="s">
        <v>130</v>
      </c>
      <c r="B2" s="74"/>
      <c r="C2" s="75"/>
      <c r="D2" s="75"/>
      <c r="E2" s="75"/>
      <c r="F2" s="75"/>
      <c r="G2" s="75"/>
      <c r="H2" s="76"/>
      <c r="I2" s="77"/>
      <c r="J2" s="78"/>
      <c r="K2" s="78"/>
      <c r="L2" s="78"/>
      <c r="M2" s="78"/>
      <c r="N2" s="78"/>
      <c r="O2" s="78"/>
      <c r="P2" s="78"/>
      <c r="Q2" s="56"/>
      <c r="R2" s="56"/>
    </row>
    <row r="3" spans="1:18" ht="12.75">
      <c r="A3" s="79" t="s">
        <v>121</v>
      </c>
      <c r="B3" s="79" t="s">
        <v>97</v>
      </c>
      <c r="C3" s="80" t="s">
        <v>1</v>
      </c>
      <c r="D3" s="81" t="s">
        <v>2</v>
      </c>
      <c r="E3" s="82"/>
      <c r="F3" s="83"/>
      <c r="G3" s="82" t="s">
        <v>3</v>
      </c>
      <c r="H3" s="84"/>
      <c r="I3" s="84"/>
      <c r="J3" s="82"/>
      <c r="K3" s="82" t="s">
        <v>4</v>
      </c>
      <c r="L3" s="85" t="s">
        <v>5</v>
      </c>
      <c r="M3" s="69" t="s">
        <v>33</v>
      </c>
      <c r="N3" s="86" t="s">
        <v>6</v>
      </c>
      <c r="O3" s="21" t="s">
        <v>33</v>
      </c>
      <c r="P3" s="21" t="s">
        <v>32</v>
      </c>
      <c r="Q3" s="56"/>
      <c r="R3" s="56"/>
    </row>
    <row r="4" spans="1:18" ht="13.5">
      <c r="A4" s="87"/>
      <c r="B4" s="87"/>
      <c r="C4" s="88" t="s">
        <v>7</v>
      </c>
      <c r="D4" s="88" t="s">
        <v>8</v>
      </c>
      <c r="E4" s="89" t="s">
        <v>9</v>
      </c>
      <c r="F4" s="90"/>
      <c r="G4" s="91" t="s">
        <v>80</v>
      </c>
      <c r="H4" s="91" t="s">
        <v>81</v>
      </c>
      <c r="I4" s="91" t="s">
        <v>82</v>
      </c>
      <c r="J4" s="91" t="s">
        <v>83</v>
      </c>
      <c r="K4" s="91" t="s">
        <v>84</v>
      </c>
      <c r="L4" s="55"/>
      <c r="M4" s="22" t="s">
        <v>55</v>
      </c>
      <c r="N4" s="92" t="s">
        <v>30</v>
      </c>
      <c r="O4" s="22" t="s">
        <v>35</v>
      </c>
      <c r="P4" s="22" t="s">
        <v>34</v>
      </c>
      <c r="Q4" s="56"/>
      <c r="R4" s="56"/>
    </row>
    <row r="5" spans="1:18" ht="12.75">
      <c r="A5" s="76"/>
      <c r="B5" s="76"/>
      <c r="C5" s="76"/>
      <c r="D5" s="76"/>
      <c r="E5" s="93" t="s">
        <v>30</v>
      </c>
      <c r="F5" s="94"/>
      <c r="G5" s="95"/>
      <c r="H5" s="95"/>
      <c r="I5" s="95"/>
      <c r="J5" s="95"/>
      <c r="K5" s="95"/>
      <c r="L5" s="96"/>
      <c r="M5" s="97" t="s">
        <v>53</v>
      </c>
      <c r="N5" s="98"/>
      <c r="O5" s="96"/>
      <c r="P5" s="99" t="s">
        <v>56</v>
      </c>
      <c r="Q5" s="56"/>
      <c r="R5" s="56"/>
    </row>
    <row r="6" spans="1:18" ht="12.75">
      <c r="A6" s="151" t="s">
        <v>98</v>
      </c>
      <c r="B6" s="151"/>
      <c r="C6" s="167">
        <v>12</v>
      </c>
      <c r="D6" s="167">
        <v>103</v>
      </c>
      <c r="E6" s="70" t="s">
        <v>78</v>
      </c>
      <c r="F6" s="38"/>
      <c r="G6" s="167">
        <f>G7+G8+G9</f>
        <v>437</v>
      </c>
      <c r="H6" s="167">
        <f>H7+H8+H9</f>
        <v>487</v>
      </c>
      <c r="I6" s="167">
        <f>I7+I8+I9</f>
        <v>472</v>
      </c>
      <c r="J6" s="167">
        <f>J7+J8+J9</f>
        <v>451</v>
      </c>
      <c r="K6" s="167">
        <f>K7+K8+K9</f>
        <v>438</v>
      </c>
      <c r="L6" s="167">
        <f>SUM(G6:K6)</f>
        <v>2285</v>
      </c>
      <c r="M6" s="70" t="s">
        <v>78</v>
      </c>
      <c r="N6" s="70" t="s">
        <v>78</v>
      </c>
      <c r="O6" s="70" t="s">
        <v>78</v>
      </c>
      <c r="P6" s="70" t="s">
        <v>78</v>
      </c>
      <c r="Q6" s="56"/>
      <c r="R6" s="67"/>
    </row>
    <row r="7" spans="1:18" ht="12.75">
      <c r="A7" s="203"/>
      <c r="B7" s="146" t="s">
        <v>99</v>
      </c>
      <c r="C7" s="204">
        <v>4</v>
      </c>
      <c r="D7" s="204">
        <v>36</v>
      </c>
      <c r="E7" s="70"/>
      <c r="F7" s="38"/>
      <c r="G7" s="211">
        <v>144</v>
      </c>
      <c r="H7" s="211">
        <v>169</v>
      </c>
      <c r="I7" s="211">
        <v>155</v>
      </c>
      <c r="J7" s="217">
        <v>155</v>
      </c>
      <c r="K7" s="217">
        <v>152</v>
      </c>
      <c r="L7" s="212"/>
      <c r="M7" s="70" t="s">
        <v>78</v>
      </c>
      <c r="N7" s="70" t="s">
        <v>78</v>
      </c>
      <c r="O7" s="70" t="s">
        <v>78</v>
      </c>
      <c r="P7" s="70" t="s">
        <v>78</v>
      </c>
      <c r="Q7" s="56"/>
      <c r="R7" s="67"/>
    </row>
    <row r="8" spans="1:18" ht="12.75">
      <c r="A8" s="205"/>
      <c r="B8" s="146" t="s">
        <v>100</v>
      </c>
      <c r="C8" s="145">
        <v>5</v>
      </c>
      <c r="D8" s="145">
        <v>41</v>
      </c>
      <c r="E8" s="70"/>
      <c r="F8" s="103"/>
      <c r="G8" s="211">
        <v>184</v>
      </c>
      <c r="H8" s="211">
        <v>203</v>
      </c>
      <c r="I8" s="211">
        <v>185</v>
      </c>
      <c r="J8" s="217">
        <v>184</v>
      </c>
      <c r="K8" s="217">
        <v>177</v>
      </c>
      <c r="L8" s="213"/>
      <c r="M8" s="70" t="s">
        <v>78</v>
      </c>
      <c r="N8" s="70" t="s">
        <v>78</v>
      </c>
      <c r="O8" s="70" t="s">
        <v>78</v>
      </c>
      <c r="P8" s="70" t="s">
        <v>78</v>
      </c>
      <c r="Q8" s="56"/>
      <c r="R8" s="67"/>
    </row>
    <row r="9" spans="1:18" ht="12.75">
      <c r="A9" s="205"/>
      <c r="B9" s="146" t="s">
        <v>101</v>
      </c>
      <c r="C9" s="204">
        <v>3</v>
      </c>
      <c r="D9" s="204">
        <v>26</v>
      </c>
      <c r="E9" s="70"/>
      <c r="F9" s="103"/>
      <c r="G9" s="211">
        <v>109</v>
      </c>
      <c r="H9" s="211">
        <v>115</v>
      </c>
      <c r="I9" s="211">
        <v>132</v>
      </c>
      <c r="J9" s="211">
        <v>112</v>
      </c>
      <c r="K9" s="211">
        <v>109</v>
      </c>
      <c r="L9" s="212"/>
      <c r="M9" s="70" t="s">
        <v>78</v>
      </c>
      <c r="N9" s="70" t="s">
        <v>78</v>
      </c>
      <c r="O9" s="70" t="s">
        <v>78</v>
      </c>
      <c r="P9" s="70" t="s">
        <v>78</v>
      </c>
      <c r="Q9" s="56"/>
      <c r="R9" s="67"/>
    </row>
    <row r="10" spans="1:18" ht="12.75">
      <c r="A10" s="206" t="s">
        <v>12</v>
      </c>
      <c r="B10" s="206"/>
      <c r="C10" s="152">
        <v>9</v>
      </c>
      <c r="D10" s="152">
        <v>98</v>
      </c>
      <c r="E10" s="70" t="s">
        <v>78</v>
      </c>
      <c r="F10" s="103"/>
      <c r="G10" s="173">
        <f>G11+G12+G13</f>
        <v>438</v>
      </c>
      <c r="H10" s="173">
        <f>H11+H12+H13</f>
        <v>445</v>
      </c>
      <c r="I10" s="173">
        <f>I11+I12+I13</f>
        <v>447</v>
      </c>
      <c r="J10" s="173">
        <f>J11+J12+J13</f>
        <v>422</v>
      </c>
      <c r="K10" s="173">
        <f>K11+K12+K13</f>
        <v>421</v>
      </c>
      <c r="L10" s="214">
        <f>SUM(G10:K10)</f>
        <v>2173</v>
      </c>
      <c r="M10" s="70" t="s">
        <v>78</v>
      </c>
      <c r="N10" s="70" t="s">
        <v>78</v>
      </c>
      <c r="O10" s="70" t="s">
        <v>78</v>
      </c>
      <c r="P10" s="70" t="s">
        <v>78</v>
      </c>
      <c r="Q10" s="56"/>
      <c r="R10" s="67"/>
    </row>
    <row r="11" spans="1:18" ht="12.75">
      <c r="A11" s="203"/>
      <c r="B11" s="146" t="s">
        <v>122</v>
      </c>
      <c r="C11" s="204">
        <v>4</v>
      </c>
      <c r="D11" s="204">
        <v>47</v>
      </c>
      <c r="E11" s="70"/>
      <c r="F11" s="38"/>
      <c r="G11" s="211">
        <v>205</v>
      </c>
      <c r="H11" s="211">
        <v>220</v>
      </c>
      <c r="I11" s="211">
        <v>210</v>
      </c>
      <c r="J11" s="211">
        <v>195</v>
      </c>
      <c r="K11" s="211">
        <v>195</v>
      </c>
      <c r="L11" s="212"/>
      <c r="M11" s="70"/>
      <c r="N11" s="70"/>
      <c r="O11" s="70"/>
      <c r="P11" s="70"/>
      <c r="Q11" s="56"/>
      <c r="R11" s="67"/>
    </row>
    <row r="12" spans="1:18" ht="12.75">
      <c r="A12" s="205"/>
      <c r="B12" s="146" t="s">
        <v>103</v>
      </c>
      <c r="C12" s="204">
        <v>3</v>
      </c>
      <c r="D12" s="204">
        <v>30</v>
      </c>
      <c r="E12" s="70"/>
      <c r="F12" s="103"/>
      <c r="G12" s="211">
        <v>139</v>
      </c>
      <c r="H12" s="211">
        <v>137</v>
      </c>
      <c r="I12" s="211">
        <v>135</v>
      </c>
      <c r="J12" s="211">
        <v>134</v>
      </c>
      <c r="K12" s="211">
        <v>138</v>
      </c>
      <c r="L12" s="212"/>
      <c r="M12" s="70"/>
      <c r="N12" s="70"/>
      <c r="O12" s="70"/>
      <c r="P12" s="70"/>
      <c r="Q12" s="56"/>
      <c r="R12" s="67"/>
    </row>
    <row r="13" spans="1:18" ht="12.75">
      <c r="A13" s="205"/>
      <c r="B13" s="146" t="s">
        <v>104</v>
      </c>
      <c r="C13" s="204">
        <v>2</v>
      </c>
      <c r="D13" s="204">
        <v>21</v>
      </c>
      <c r="E13" s="70"/>
      <c r="F13" s="103"/>
      <c r="G13" s="211">
        <v>94</v>
      </c>
      <c r="H13" s="211">
        <v>88</v>
      </c>
      <c r="I13" s="211">
        <v>102</v>
      </c>
      <c r="J13" s="211">
        <v>93</v>
      </c>
      <c r="K13" s="211">
        <v>88</v>
      </c>
      <c r="L13" s="212"/>
      <c r="M13" s="70" t="s">
        <v>78</v>
      </c>
      <c r="N13" s="70" t="s">
        <v>78</v>
      </c>
      <c r="O13" s="70" t="s">
        <v>78</v>
      </c>
      <c r="P13" s="70" t="s">
        <v>78</v>
      </c>
      <c r="Q13" s="56"/>
      <c r="R13" s="67"/>
    </row>
    <row r="14" spans="1:18" ht="12.75">
      <c r="A14" s="206" t="s">
        <v>105</v>
      </c>
      <c r="B14" s="206"/>
      <c r="C14" s="152">
        <v>8</v>
      </c>
      <c r="D14" s="152">
        <v>92</v>
      </c>
      <c r="E14" s="70" t="s">
        <v>78</v>
      </c>
      <c r="F14" s="38"/>
      <c r="G14" s="173">
        <v>392</v>
      </c>
      <c r="H14" s="173">
        <v>403</v>
      </c>
      <c r="I14" s="173">
        <v>441</v>
      </c>
      <c r="J14" s="173">
        <v>421</v>
      </c>
      <c r="K14" s="173">
        <v>409</v>
      </c>
      <c r="L14" s="214">
        <f>SUM(G14:K14)</f>
        <v>2066</v>
      </c>
      <c r="M14" s="70" t="s">
        <v>78</v>
      </c>
      <c r="N14" s="70" t="s">
        <v>78</v>
      </c>
      <c r="O14" s="70" t="s">
        <v>78</v>
      </c>
      <c r="P14" s="70" t="s">
        <v>78</v>
      </c>
      <c r="Q14" s="56"/>
      <c r="R14" s="67"/>
    </row>
    <row r="15" spans="1:18" ht="12.75">
      <c r="A15" s="205"/>
      <c r="B15" s="146" t="s">
        <v>106</v>
      </c>
      <c r="C15" s="204">
        <v>4</v>
      </c>
      <c r="D15" s="204">
        <v>43</v>
      </c>
      <c r="E15" s="70"/>
      <c r="F15" s="103"/>
      <c r="G15" s="211">
        <v>191</v>
      </c>
      <c r="H15" s="211">
        <v>186</v>
      </c>
      <c r="I15" s="211">
        <v>211</v>
      </c>
      <c r="J15" s="211">
        <v>195</v>
      </c>
      <c r="K15" s="211">
        <v>184</v>
      </c>
      <c r="L15" s="212"/>
      <c r="M15" s="70" t="s">
        <v>78</v>
      </c>
      <c r="N15" s="70" t="s">
        <v>78</v>
      </c>
      <c r="O15" s="70" t="s">
        <v>78</v>
      </c>
      <c r="P15" s="70" t="s">
        <v>78</v>
      </c>
      <c r="Q15" s="56"/>
      <c r="R15" s="67"/>
    </row>
    <row r="16" spans="1:18" ht="12.75">
      <c r="A16" s="205"/>
      <c r="B16" s="146" t="s">
        <v>107</v>
      </c>
      <c r="C16" s="204">
        <v>1</v>
      </c>
      <c r="D16" s="204">
        <v>9</v>
      </c>
      <c r="E16" s="70"/>
      <c r="F16" s="103"/>
      <c r="G16" s="211">
        <v>24</v>
      </c>
      <c r="H16" s="211">
        <v>41</v>
      </c>
      <c r="I16" s="211">
        <v>46</v>
      </c>
      <c r="J16" s="211">
        <v>39</v>
      </c>
      <c r="K16" s="211">
        <v>42</v>
      </c>
      <c r="L16" s="212"/>
      <c r="M16" s="70" t="s">
        <v>78</v>
      </c>
      <c r="N16" s="70" t="s">
        <v>78</v>
      </c>
      <c r="O16" s="70" t="s">
        <v>78</v>
      </c>
      <c r="P16" s="70" t="s">
        <v>78</v>
      </c>
      <c r="Q16" s="56"/>
      <c r="R16" s="67"/>
    </row>
    <row r="17" spans="1:18" ht="12.75">
      <c r="A17" s="203"/>
      <c r="B17" s="146" t="s">
        <v>108</v>
      </c>
      <c r="C17" s="204">
        <v>2</v>
      </c>
      <c r="D17" s="204">
        <v>25</v>
      </c>
      <c r="E17" s="70"/>
      <c r="F17" s="49"/>
      <c r="G17" s="211">
        <v>114</v>
      </c>
      <c r="H17" s="211">
        <v>114</v>
      </c>
      <c r="I17" s="211">
        <v>111</v>
      </c>
      <c r="J17" s="211">
        <v>114</v>
      </c>
      <c r="K17" s="211">
        <v>114</v>
      </c>
      <c r="L17" s="212"/>
      <c r="M17" s="70" t="s">
        <v>78</v>
      </c>
      <c r="N17" s="70" t="s">
        <v>78</v>
      </c>
      <c r="O17" s="70" t="s">
        <v>78</v>
      </c>
      <c r="P17" s="70" t="s">
        <v>78</v>
      </c>
      <c r="Q17" s="56"/>
      <c r="R17" s="67"/>
    </row>
    <row r="18" spans="1:18" ht="12.75">
      <c r="A18" s="203"/>
      <c r="B18" s="146" t="s">
        <v>109</v>
      </c>
      <c r="C18" s="204">
        <v>1</v>
      </c>
      <c r="D18" s="204">
        <v>15</v>
      </c>
      <c r="E18" s="70"/>
      <c r="F18" s="38"/>
      <c r="G18" s="211">
        <v>63</v>
      </c>
      <c r="H18" s="211">
        <v>62</v>
      </c>
      <c r="I18" s="211">
        <v>73</v>
      </c>
      <c r="J18" s="211">
        <v>73</v>
      </c>
      <c r="K18" s="211">
        <v>69</v>
      </c>
      <c r="L18" s="212"/>
      <c r="M18" s="70" t="s">
        <v>78</v>
      </c>
      <c r="N18" s="70" t="s">
        <v>78</v>
      </c>
      <c r="O18" s="70" t="s">
        <v>78</v>
      </c>
      <c r="P18" s="70" t="s">
        <v>78</v>
      </c>
      <c r="Q18" s="56"/>
      <c r="R18" s="67"/>
    </row>
    <row r="19" spans="1:18" ht="12.75">
      <c r="A19" s="151" t="s">
        <v>110</v>
      </c>
      <c r="B19" s="151"/>
      <c r="C19" s="167">
        <v>9</v>
      </c>
      <c r="D19" s="167">
        <v>95</v>
      </c>
      <c r="E19" s="70" t="s">
        <v>78</v>
      </c>
      <c r="F19" s="103"/>
      <c r="G19" s="173">
        <f>G20+G21</f>
        <v>404</v>
      </c>
      <c r="H19" s="173">
        <f>H20+H21</f>
        <v>404</v>
      </c>
      <c r="I19" s="173">
        <f>I20+I21</f>
        <v>385</v>
      </c>
      <c r="J19" s="173">
        <f>J20+J21</f>
        <v>391</v>
      </c>
      <c r="K19" s="173">
        <f>K20+K21</f>
        <v>427</v>
      </c>
      <c r="L19" s="173">
        <f>SUM(G19:K19)</f>
        <v>2011</v>
      </c>
      <c r="M19" s="70" t="s">
        <v>78</v>
      </c>
      <c r="N19" s="70" t="s">
        <v>78</v>
      </c>
      <c r="O19" s="70" t="s">
        <v>78</v>
      </c>
      <c r="P19" s="70" t="s">
        <v>78</v>
      </c>
      <c r="Q19" s="56"/>
      <c r="R19" s="67"/>
    </row>
    <row r="20" spans="1:18" ht="12.75">
      <c r="A20" s="205"/>
      <c r="B20" s="146" t="s">
        <v>111</v>
      </c>
      <c r="C20" s="204">
        <v>5</v>
      </c>
      <c r="D20" s="204">
        <v>50</v>
      </c>
      <c r="E20" s="70"/>
      <c r="F20" s="103"/>
      <c r="G20" s="211">
        <v>205</v>
      </c>
      <c r="H20" s="211">
        <v>209</v>
      </c>
      <c r="I20" s="211">
        <v>205</v>
      </c>
      <c r="J20" s="211">
        <v>214</v>
      </c>
      <c r="K20" s="211">
        <v>216</v>
      </c>
      <c r="L20" s="212"/>
      <c r="M20" s="70" t="s">
        <v>78</v>
      </c>
      <c r="N20" s="70" t="s">
        <v>78</v>
      </c>
      <c r="O20" s="70" t="s">
        <v>78</v>
      </c>
      <c r="P20" s="70" t="s">
        <v>78</v>
      </c>
      <c r="Q20" s="56"/>
      <c r="R20" s="67"/>
    </row>
    <row r="21" spans="1:18" ht="12.75">
      <c r="A21" s="205"/>
      <c r="B21" s="146" t="s">
        <v>112</v>
      </c>
      <c r="C21" s="204">
        <v>4</v>
      </c>
      <c r="D21" s="204">
        <v>45</v>
      </c>
      <c r="E21" s="70"/>
      <c r="F21" s="103"/>
      <c r="G21" s="211">
        <v>199</v>
      </c>
      <c r="H21" s="211">
        <v>195</v>
      </c>
      <c r="I21" s="211">
        <v>180</v>
      </c>
      <c r="J21" s="211">
        <v>177</v>
      </c>
      <c r="K21" s="211">
        <v>211</v>
      </c>
      <c r="L21" s="212"/>
      <c r="M21" s="70" t="s">
        <v>78</v>
      </c>
      <c r="N21" s="70" t="s">
        <v>78</v>
      </c>
      <c r="O21" s="70" t="s">
        <v>78</v>
      </c>
      <c r="P21" s="70" t="s">
        <v>78</v>
      </c>
      <c r="Q21" s="56"/>
      <c r="R21" s="67"/>
    </row>
    <row r="22" spans="1:18" ht="12.75">
      <c r="A22" s="206" t="s">
        <v>16</v>
      </c>
      <c r="B22" s="206"/>
      <c r="C22" s="167">
        <v>8</v>
      </c>
      <c r="D22" s="167">
        <v>98</v>
      </c>
      <c r="E22" s="70" t="s">
        <v>78</v>
      </c>
      <c r="F22" s="38"/>
      <c r="G22" s="173">
        <f>SUM(G23:G26)</f>
        <v>439</v>
      </c>
      <c r="H22" s="173">
        <f>SUM(H23:H26)</f>
        <v>475</v>
      </c>
      <c r="I22" s="173">
        <f>SUM(I23:I26)</f>
        <v>437</v>
      </c>
      <c r="J22" s="173">
        <f>SUM(J23:J26)</f>
        <v>453</v>
      </c>
      <c r="K22" s="173">
        <f>SUM(K23:K26)</f>
        <v>439</v>
      </c>
      <c r="L22" s="173">
        <f>SUM(G22:K22)</f>
        <v>2243</v>
      </c>
      <c r="M22" s="70" t="s">
        <v>78</v>
      </c>
      <c r="N22" s="70" t="s">
        <v>78</v>
      </c>
      <c r="O22" s="70" t="s">
        <v>78</v>
      </c>
      <c r="P22" s="70" t="s">
        <v>78</v>
      </c>
      <c r="Q22" s="56"/>
      <c r="R22" s="67"/>
    </row>
    <row r="23" spans="1:18" ht="12.75">
      <c r="A23" s="205"/>
      <c r="B23" s="146" t="s">
        <v>113</v>
      </c>
      <c r="C23" s="204">
        <v>1</v>
      </c>
      <c r="D23" s="204">
        <v>13</v>
      </c>
      <c r="E23" s="70"/>
      <c r="F23" s="103"/>
      <c r="G23" s="211">
        <v>48</v>
      </c>
      <c r="H23" s="211">
        <v>73</v>
      </c>
      <c r="I23" s="211">
        <v>49</v>
      </c>
      <c r="J23" s="211">
        <v>75</v>
      </c>
      <c r="K23" s="211">
        <v>73</v>
      </c>
      <c r="L23" s="212"/>
      <c r="M23" s="70" t="s">
        <v>78</v>
      </c>
      <c r="N23" s="70" t="s">
        <v>78</v>
      </c>
      <c r="O23" s="70" t="s">
        <v>78</v>
      </c>
      <c r="P23" s="70" t="s">
        <v>78</v>
      </c>
      <c r="Q23" s="56"/>
      <c r="R23" s="67"/>
    </row>
    <row r="24" spans="1:18" ht="12.75">
      <c r="A24" s="205"/>
      <c r="B24" s="146" t="s">
        <v>114</v>
      </c>
      <c r="C24" s="204">
        <v>1</v>
      </c>
      <c r="D24" s="204">
        <v>20</v>
      </c>
      <c r="E24" s="70"/>
      <c r="F24" s="103"/>
      <c r="G24" s="211">
        <v>93</v>
      </c>
      <c r="H24" s="211">
        <v>99</v>
      </c>
      <c r="I24" s="211">
        <v>95</v>
      </c>
      <c r="J24" s="211">
        <v>90</v>
      </c>
      <c r="K24" s="211">
        <v>100</v>
      </c>
      <c r="L24" s="212"/>
      <c r="M24" s="70" t="s">
        <v>78</v>
      </c>
      <c r="N24" s="70" t="s">
        <v>78</v>
      </c>
      <c r="O24" s="70" t="s">
        <v>78</v>
      </c>
      <c r="P24" s="70" t="s">
        <v>78</v>
      </c>
      <c r="Q24" s="56"/>
      <c r="R24" s="67"/>
    </row>
    <row r="25" spans="1:18" ht="12.75">
      <c r="A25" s="203"/>
      <c r="B25" s="146" t="s">
        <v>115</v>
      </c>
      <c r="C25" s="204">
        <v>2</v>
      </c>
      <c r="D25" s="204">
        <v>20</v>
      </c>
      <c r="E25" s="70"/>
      <c r="F25" s="38"/>
      <c r="G25" s="211">
        <v>90</v>
      </c>
      <c r="H25" s="211">
        <v>89</v>
      </c>
      <c r="I25" s="211">
        <v>83</v>
      </c>
      <c r="J25" s="211">
        <v>85</v>
      </c>
      <c r="K25" s="211">
        <v>82</v>
      </c>
      <c r="L25" s="212"/>
      <c r="M25" s="70" t="s">
        <v>78</v>
      </c>
      <c r="N25" s="70" t="s">
        <v>78</v>
      </c>
      <c r="O25" s="70" t="s">
        <v>78</v>
      </c>
      <c r="P25" s="70" t="s">
        <v>78</v>
      </c>
      <c r="Q25" s="56"/>
      <c r="R25" s="67"/>
    </row>
    <row r="26" spans="1:18" ht="12.75">
      <c r="A26" s="205"/>
      <c r="B26" s="146" t="s">
        <v>116</v>
      </c>
      <c r="C26" s="204">
        <v>4</v>
      </c>
      <c r="D26" s="204">
        <v>45</v>
      </c>
      <c r="E26" s="70"/>
      <c r="F26" s="103"/>
      <c r="G26" s="211">
        <v>208</v>
      </c>
      <c r="H26" s="211">
        <v>214</v>
      </c>
      <c r="I26" s="211">
        <v>210</v>
      </c>
      <c r="J26" s="211">
        <v>203</v>
      </c>
      <c r="K26" s="211">
        <v>184</v>
      </c>
      <c r="L26" s="212"/>
      <c r="M26" s="70" t="s">
        <v>78</v>
      </c>
      <c r="N26" s="70" t="s">
        <v>78</v>
      </c>
      <c r="O26" s="70" t="s">
        <v>78</v>
      </c>
      <c r="P26" s="70" t="s">
        <v>78</v>
      </c>
      <c r="Q26" s="56"/>
      <c r="R26" s="67"/>
    </row>
    <row r="27" spans="1:18" ht="12.75">
      <c r="A27" s="206" t="s">
        <v>19</v>
      </c>
      <c r="B27" s="206"/>
      <c r="C27" s="152">
        <v>7</v>
      </c>
      <c r="D27" s="152">
        <v>101</v>
      </c>
      <c r="E27" s="70" t="s">
        <v>78</v>
      </c>
      <c r="F27" s="103"/>
      <c r="G27" s="214">
        <v>419</v>
      </c>
      <c r="H27" s="214">
        <v>443</v>
      </c>
      <c r="I27" s="214">
        <v>478</v>
      </c>
      <c r="J27" s="214">
        <v>441</v>
      </c>
      <c r="K27" s="214">
        <v>444</v>
      </c>
      <c r="L27" s="214">
        <f>SUM(G27:K27)</f>
        <v>2225</v>
      </c>
      <c r="M27" s="70" t="s">
        <v>78</v>
      </c>
      <c r="N27" s="70" t="s">
        <v>78</v>
      </c>
      <c r="O27" s="70" t="s">
        <v>78</v>
      </c>
      <c r="P27" s="70" t="s">
        <v>78</v>
      </c>
      <c r="Q27" s="56"/>
      <c r="R27" s="67"/>
    </row>
    <row r="28" spans="1:18" ht="12.75">
      <c r="A28" s="203"/>
      <c r="B28" s="146" t="s">
        <v>117</v>
      </c>
      <c r="C28" s="204">
        <v>5</v>
      </c>
      <c r="D28" s="204">
        <v>65</v>
      </c>
      <c r="E28" s="70"/>
      <c r="F28" s="38"/>
      <c r="G28" s="211">
        <v>272</v>
      </c>
      <c r="H28" s="211">
        <v>293</v>
      </c>
      <c r="I28" s="211">
        <v>303</v>
      </c>
      <c r="J28" s="211">
        <v>299</v>
      </c>
      <c r="K28" s="211">
        <v>283</v>
      </c>
      <c r="L28" s="212"/>
      <c r="M28" s="70" t="s">
        <v>78</v>
      </c>
      <c r="N28" s="70" t="s">
        <v>78</v>
      </c>
      <c r="O28" s="70" t="s">
        <v>78</v>
      </c>
      <c r="P28" s="70" t="s">
        <v>78</v>
      </c>
      <c r="Q28" s="56"/>
      <c r="R28" s="67"/>
    </row>
    <row r="29" spans="1:18" ht="12.75">
      <c r="A29" s="205"/>
      <c r="B29" s="146" t="s">
        <v>118</v>
      </c>
      <c r="C29" s="204">
        <v>2</v>
      </c>
      <c r="D29" s="204">
        <v>36</v>
      </c>
      <c r="E29" s="70"/>
      <c r="F29" s="103"/>
      <c r="G29" s="211">
        <v>147</v>
      </c>
      <c r="H29" s="211">
        <v>150</v>
      </c>
      <c r="I29" s="211">
        <v>175</v>
      </c>
      <c r="J29" s="211">
        <v>142</v>
      </c>
      <c r="K29" s="211">
        <v>161</v>
      </c>
      <c r="L29" s="212"/>
      <c r="M29" s="70" t="s">
        <v>78</v>
      </c>
      <c r="N29" s="70" t="s">
        <v>78</v>
      </c>
      <c r="O29" s="70" t="s">
        <v>78</v>
      </c>
      <c r="P29" s="70" t="s">
        <v>78</v>
      </c>
      <c r="Q29" s="56"/>
      <c r="R29" s="67"/>
    </row>
    <row r="30" spans="1:18" ht="12.75">
      <c r="A30" s="207" t="s">
        <v>119</v>
      </c>
      <c r="B30" s="207"/>
      <c r="C30" s="208">
        <f>+C16+C25+C24+C17</f>
        <v>6</v>
      </c>
      <c r="D30" s="208">
        <f>+D16+D25+D24+D17</f>
        <v>74</v>
      </c>
      <c r="E30" s="70" t="s">
        <v>78</v>
      </c>
      <c r="F30" s="103"/>
      <c r="G30" s="208">
        <f>+G16+G25+G24+G17</f>
        <v>321</v>
      </c>
      <c r="H30" s="208">
        <f>+H16+H25+H24+H17</f>
        <v>343</v>
      </c>
      <c r="I30" s="208">
        <f>+I16+I25+I24+I17</f>
        <v>335</v>
      </c>
      <c r="J30" s="208">
        <f>+J16+J25+J24+J17</f>
        <v>328</v>
      </c>
      <c r="K30" s="208">
        <f>+K16+K25+K24+K17</f>
        <v>338</v>
      </c>
      <c r="L30" s="208">
        <f>SUM(G30:K30)</f>
        <v>1665</v>
      </c>
      <c r="M30" s="70" t="s">
        <v>78</v>
      </c>
      <c r="N30" s="70" t="s">
        <v>78</v>
      </c>
      <c r="O30" s="70" t="s">
        <v>78</v>
      </c>
      <c r="P30" s="70" t="s">
        <v>78</v>
      </c>
      <c r="Q30" s="56"/>
      <c r="R30" s="67"/>
    </row>
    <row r="31" spans="1:18" ht="12.75">
      <c r="A31" s="207" t="s">
        <v>120</v>
      </c>
      <c r="B31" s="207"/>
      <c r="C31" s="208">
        <f>+C7+C8+C9+C11+C12+C13+C15+C18+C20+C21+C23+C26+C28+C29</f>
        <v>47</v>
      </c>
      <c r="D31" s="208">
        <f>+D7+D8+D9+D11+D12+D13+D15+D18+D20+D21+D23+D26+D28+D29</f>
        <v>513</v>
      </c>
      <c r="E31" s="70" t="s">
        <v>78</v>
      </c>
      <c r="F31" s="103"/>
      <c r="G31" s="208">
        <f>+G7+G8+G9+G11+G12+G13+G15+G18+G20+G21+G23+G26+G28+G29</f>
        <v>2208</v>
      </c>
      <c r="H31" s="208">
        <f>+H7+H8+H9+H11+H12+H13+H15+H18+H20+H21+H23+H26+H28+H29</f>
        <v>2314</v>
      </c>
      <c r="I31" s="208">
        <f>+I7+I8+I9+I11+I12+I13+I15+I18+I20+I21+I23+I26+I28+I29</f>
        <v>2325</v>
      </c>
      <c r="J31" s="208">
        <f>+J7+J8+J9+J11+J12+J13+J15+J18+J20+J21+J23+J26+J28+J29</f>
        <v>2251</v>
      </c>
      <c r="K31" s="208">
        <f>+K7+K8+K9+K11+K12+K13+K15+K18+K20+K21+K23+K26+K28+K29</f>
        <v>2240</v>
      </c>
      <c r="L31" s="208">
        <f>SUM(G31:K31)</f>
        <v>11338</v>
      </c>
      <c r="M31" s="70"/>
      <c r="N31" s="70"/>
      <c r="O31" s="70"/>
      <c r="P31" s="70"/>
      <c r="Q31" s="56"/>
      <c r="R31" s="67"/>
    </row>
    <row r="32" spans="1:18" ht="12.75">
      <c r="A32" s="207" t="s">
        <v>52</v>
      </c>
      <c r="B32" s="207"/>
      <c r="C32" s="210">
        <f>+C6+C10+C14+C19+C22+C27</f>
        <v>53</v>
      </c>
      <c r="D32" s="210">
        <f>+D6+D10+D14+D19+D22+D27</f>
        <v>587</v>
      </c>
      <c r="E32" s="70" t="s">
        <v>78</v>
      </c>
      <c r="F32" s="23"/>
      <c r="G32" s="210">
        <f>+G6+G10+G14+G19+G22+G27</f>
        <v>2529</v>
      </c>
      <c r="H32" s="210">
        <f>+H6+H10+H14+H19+H22+H27</f>
        <v>2657</v>
      </c>
      <c r="I32" s="210">
        <f>+I6+I10+I14+I19+I22+I27</f>
        <v>2660</v>
      </c>
      <c r="J32" s="210">
        <f>+J6+J10+J14+J19+J22+J27</f>
        <v>2579</v>
      </c>
      <c r="K32" s="210">
        <f>+K6+K10+K14+K19+K22+K27</f>
        <v>2578</v>
      </c>
      <c r="L32" s="210">
        <f>SUM(G32:K32)</f>
        <v>13003</v>
      </c>
      <c r="M32" s="70" t="s">
        <v>78</v>
      </c>
      <c r="N32" s="70" t="s">
        <v>78</v>
      </c>
      <c r="O32" s="70" t="s">
        <v>78</v>
      </c>
      <c r="P32" s="70" t="s">
        <v>78</v>
      </c>
      <c r="Q32" s="56"/>
      <c r="R32" s="67"/>
    </row>
    <row r="33" spans="1:18" ht="3" customHeight="1">
      <c r="A33" s="105"/>
      <c r="B33" s="105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56"/>
      <c r="R33" s="56"/>
    </row>
    <row r="34" spans="1:18" ht="12.75">
      <c r="A34" s="107" t="s">
        <v>54</v>
      </c>
      <c r="B34" s="107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56"/>
      <c r="R34" s="56"/>
    </row>
    <row r="35" spans="1:16" ht="12.75">
      <c r="A35" s="107" t="s">
        <v>123</v>
      </c>
      <c r="B35" s="60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41"/>
      <c r="O35" s="41"/>
      <c r="P35" s="41"/>
    </row>
    <row r="36" spans="1:16" ht="12.75">
      <c r="A36" s="107" t="s">
        <v>128</v>
      </c>
      <c r="B36" s="6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42"/>
      <c r="O36" s="43"/>
      <c r="P36" s="45"/>
    </row>
    <row r="37" spans="1:16" ht="12.75">
      <c r="A37" s="62"/>
      <c r="B37" s="62"/>
      <c r="G37" s="42"/>
      <c r="H37" s="42"/>
      <c r="I37" s="42"/>
      <c r="J37" s="42"/>
      <c r="K37" s="51"/>
      <c r="N37" s="47"/>
      <c r="O37" s="47"/>
      <c r="P37" s="45"/>
    </row>
    <row r="38" spans="1:16" ht="12.75">
      <c r="A38" s="63"/>
      <c r="B38" s="63"/>
      <c r="G38" s="42"/>
      <c r="H38" s="42"/>
      <c r="I38" s="42"/>
      <c r="J38" s="42"/>
      <c r="K38" s="51"/>
      <c r="N38" s="42"/>
      <c r="O38" s="42"/>
      <c r="P38" s="45"/>
    </row>
    <row r="39" spans="1:16" ht="12.75">
      <c r="A39" s="66"/>
      <c r="B39" s="209"/>
      <c r="C39" s="50"/>
      <c r="G39" s="42"/>
      <c r="H39" s="42"/>
      <c r="I39" s="42"/>
      <c r="J39" s="42"/>
      <c r="K39" s="51"/>
      <c r="N39" s="41"/>
      <c r="O39" s="41"/>
      <c r="P39" s="40"/>
    </row>
    <row r="40" spans="1:16" ht="12.75">
      <c r="A40" s="64"/>
      <c r="B40" s="64"/>
      <c r="C40" s="50"/>
      <c r="G40" s="42"/>
      <c r="H40" s="42"/>
      <c r="I40" s="42"/>
      <c r="J40" s="42"/>
      <c r="K40" s="51"/>
      <c r="N40" s="47"/>
      <c r="O40" s="47"/>
      <c r="P40" s="45"/>
    </row>
    <row r="41" spans="1:16" ht="12.75">
      <c r="A41" s="66"/>
      <c r="B41" s="209"/>
      <c r="C41" s="51"/>
      <c r="G41" s="42"/>
      <c r="H41" s="42"/>
      <c r="I41" s="42"/>
      <c r="J41" s="42"/>
      <c r="K41" s="51"/>
      <c r="N41" s="47"/>
      <c r="O41" s="47"/>
      <c r="P41" s="45"/>
    </row>
    <row r="42" spans="1:16" ht="12.75">
      <c r="A42" s="66"/>
      <c r="B42" s="209"/>
      <c r="C42" s="51"/>
      <c r="G42" s="42"/>
      <c r="H42" s="42"/>
      <c r="I42" s="42"/>
      <c r="J42" s="42"/>
      <c r="K42" s="51"/>
      <c r="N42" s="41"/>
      <c r="O42" s="41"/>
      <c r="P42" s="40"/>
    </row>
    <row r="43" spans="1:16" ht="12.75">
      <c r="A43" s="66"/>
      <c r="B43" s="209"/>
      <c r="C43" s="51"/>
      <c r="G43" s="38"/>
      <c r="H43" s="38"/>
      <c r="I43" s="38"/>
      <c r="J43" s="38"/>
      <c r="K43" s="50"/>
      <c r="N43" s="47"/>
      <c r="O43" s="47"/>
      <c r="P43" s="45"/>
    </row>
    <row r="44" spans="3:16" ht="12.75">
      <c r="C44" s="50"/>
      <c r="G44" s="42"/>
      <c r="H44" s="42"/>
      <c r="I44" s="42"/>
      <c r="J44" s="42"/>
      <c r="K44" s="42"/>
      <c r="N44" s="47"/>
      <c r="O44" s="47"/>
      <c r="P44" s="45"/>
    </row>
    <row r="45" spans="1:16" ht="12.75">
      <c r="A45" s="66"/>
      <c r="B45" s="209"/>
      <c r="C45" s="51"/>
      <c r="G45" s="42"/>
      <c r="H45" s="42"/>
      <c r="I45" s="42"/>
      <c r="J45" s="42"/>
      <c r="K45" s="42"/>
      <c r="N45" s="41"/>
      <c r="O45" s="41"/>
      <c r="P45" s="40"/>
    </row>
    <row r="46" spans="1:16" ht="12.75">
      <c r="A46" s="66"/>
      <c r="B46" s="209"/>
      <c r="C46" s="51"/>
      <c r="G46" s="42"/>
      <c r="H46" s="42"/>
      <c r="I46" s="42"/>
      <c r="J46" s="42"/>
      <c r="K46" s="42"/>
      <c r="N46" s="41"/>
      <c r="O46" s="41"/>
      <c r="P46" s="40"/>
    </row>
    <row r="47" spans="3:16" ht="12.75">
      <c r="C47" s="50"/>
      <c r="G47" s="42"/>
      <c r="H47" s="42"/>
      <c r="I47" s="42"/>
      <c r="J47" s="42"/>
      <c r="K47" s="42"/>
      <c r="N47" s="47"/>
      <c r="O47" s="47"/>
      <c r="P47" s="45"/>
    </row>
    <row r="48" spans="1:16" ht="12.75">
      <c r="A48" s="209"/>
      <c r="B48" s="209"/>
      <c r="C48" s="51"/>
      <c r="G48" s="42"/>
      <c r="H48" s="42"/>
      <c r="I48" s="42"/>
      <c r="J48" s="42"/>
      <c r="K48" s="42"/>
      <c r="N48" s="42"/>
      <c r="O48" s="42"/>
      <c r="P48" s="45"/>
    </row>
    <row r="49" spans="1:16" ht="12.75">
      <c r="A49" s="66"/>
      <c r="B49" s="209"/>
      <c r="C49" s="51"/>
      <c r="G49" s="42"/>
      <c r="H49" s="42"/>
      <c r="I49" s="42"/>
      <c r="J49" s="42"/>
      <c r="K49" s="42"/>
      <c r="N49" s="47"/>
      <c r="O49" s="47"/>
      <c r="P49" s="45"/>
    </row>
    <row r="50" spans="1:16" ht="12.75">
      <c r="A50" s="66"/>
      <c r="B50" s="209"/>
      <c r="C50" s="50"/>
      <c r="G50" s="42"/>
      <c r="H50" s="42"/>
      <c r="I50" s="42"/>
      <c r="J50" s="42"/>
      <c r="K50" s="42"/>
      <c r="N50" s="41"/>
      <c r="O50" s="41"/>
      <c r="P50" s="40"/>
    </row>
    <row r="51" spans="1:16" ht="12.75">
      <c r="A51" s="66"/>
      <c r="B51" s="209"/>
      <c r="C51" s="50"/>
      <c r="G51" s="42"/>
      <c r="H51" s="42"/>
      <c r="I51" s="42"/>
      <c r="J51" s="42"/>
      <c r="K51" s="42"/>
      <c r="N51" s="47"/>
      <c r="O51" s="47"/>
      <c r="P51" s="45"/>
    </row>
    <row r="52" spans="1:16" ht="12.75">
      <c r="A52" s="66"/>
      <c r="B52" s="209"/>
      <c r="C52" s="51"/>
      <c r="G52" s="42"/>
      <c r="H52" s="42"/>
      <c r="I52" s="42"/>
      <c r="J52" s="42"/>
      <c r="K52" s="42"/>
      <c r="N52" s="47"/>
      <c r="O52" s="47"/>
      <c r="P52" s="45"/>
    </row>
    <row r="53" spans="1:16" ht="12.75">
      <c r="A53" s="66"/>
      <c r="B53" s="209"/>
      <c r="C53" s="51"/>
      <c r="N53" s="41"/>
      <c r="O53" s="41"/>
      <c r="P53" s="40"/>
    </row>
    <row r="54" spans="3:16" ht="12.75">
      <c r="C54" s="51"/>
      <c r="N54" s="47"/>
      <c r="O54" s="47"/>
      <c r="P54" s="45"/>
    </row>
    <row r="55" spans="1:16" ht="12.75">
      <c r="A55" s="66"/>
      <c r="B55" s="209"/>
      <c r="C55" s="50"/>
      <c r="N55" s="47"/>
      <c r="O55" s="47"/>
      <c r="P55" s="45"/>
    </row>
    <row r="56" spans="1:16" ht="12.75">
      <c r="A56" s="66"/>
      <c r="B56" s="209"/>
      <c r="C56" s="51"/>
      <c r="N56" s="41"/>
      <c r="O56" s="41"/>
      <c r="P56" s="40"/>
    </row>
    <row r="57" spans="3:16" ht="12.75">
      <c r="C57" s="51"/>
      <c r="N57" s="47"/>
      <c r="O57" s="47"/>
      <c r="P57" s="45"/>
    </row>
    <row r="58" spans="1:16" ht="12.75">
      <c r="A58" s="66"/>
      <c r="B58" s="209"/>
      <c r="C58" s="50"/>
      <c r="N58" s="47"/>
      <c r="O58" s="47"/>
      <c r="P58" s="45"/>
    </row>
    <row r="59" spans="1:16" ht="12.75">
      <c r="A59" s="66"/>
      <c r="B59" s="209"/>
      <c r="C59" s="51"/>
      <c r="N59" s="26"/>
      <c r="O59" s="26"/>
      <c r="P59" s="26"/>
    </row>
    <row r="60" ht="12.75">
      <c r="C60" s="51"/>
    </row>
    <row r="61" spans="1:3" ht="12.75">
      <c r="A61" s="66"/>
      <c r="B61" s="209"/>
      <c r="C61" s="50"/>
    </row>
    <row r="62" spans="1:3" ht="12.75">
      <c r="A62" s="66"/>
      <c r="B62" s="209"/>
      <c r="C62" s="51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3" r:id="rId1"/>
  <headerFooter alignWithMargins="0">
    <oddHeader>&amp;R420040.xls</oddHeader>
    <oddFooter>&amp;LComune di Bologna - Dipartimento Programmazione</oddFooter>
  </headerFooter>
  <ignoredErrors>
    <ignoredError sqref="L30:L33 L6:L29 G6:K18 G20:K21 G19:K19 G23:K29" unlockedFormula="1"/>
    <ignoredError sqref="G22:K2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Q61"/>
  <sheetViews>
    <sheetView showZeros="0" zoomScale="90" zoomScaleNormal="90" zoomScalePageLayoutView="0" workbookViewId="0" topLeftCell="A1">
      <selection activeCell="A34" sqref="A34:IV35"/>
    </sheetView>
  </sheetViews>
  <sheetFormatPr defaultColWidth="9.00390625" defaultRowHeight="12"/>
  <cols>
    <col min="1" max="1" width="20.875" style="20" customWidth="1"/>
    <col min="2" max="3" width="9.25390625" style="20" bestFit="1" customWidth="1"/>
    <col min="4" max="4" width="0" style="20" hidden="1" customWidth="1"/>
    <col min="5" max="5" width="0.875" style="20" hidden="1" customWidth="1"/>
    <col min="6" max="10" width="9.75390625" style="20" customWidth="1"/>
    <col min="11" max="11" width="9.25390625" style="20" bestFit="1" customWidth="1"/>
    <col min="12" max="12" width="9.25390625" style="20" hidden="1" customWidth="1"/>
    <col min="13" max="13" width="10.125" style="20" hidden="1" customWidth="1"/>
    <col min="14" max="15" width="10.875" style="20" hidden="1" customWidth="1"/>
    <col min="16" max="16" width="9.125" style="20" customWidth="1"/>
    <col min="17" max="17" width="10.125" style="20" bestFit="1" customWidth="1"/>
    <col min="18" max="16384" width="9.125" style="20" customWidth="1"/>
  </cols>
  <sheetData>
    <row r="1" spans="1:17" ht="15">
      <c r="A1" s="71" t="s">
        <v>61</v>
      </c>
      <c r="B1" s="71"/>
      <c r="C1" s="71"/>
      <c r="D1" s="71"/>
      <c r="E1" s="71"/>
      <c r="F1" s="71"/>
      <c r="G1" s="55"/>
      <c r="H1" s="73" t="s">
        <v>26</v>
      </c>
      <c r="I1" s="72"/>
      <c r="J1" s="72"/>
      <c r="K1" s="72"/>
      <c r="L1" s="72"/>
      <c r="M1" s="72"/>
      <c r="N1" s="72"/>
      <c r="O1" s="72"/>
      <c r="P1" s="56"/>
      <c r="Q1" s="56"/>
    </row>
    <row r="2" spans="1:17" ht="15">
      <c r="A2" s="74" t="s">
        <v>77</v>
      </c>
      <c r="B2" s="75"/>
      <c r="C2" s="75"/>
      <c r="D2" s="75"/>
      <c r="E2" s="75"/>
      <c r="F2" s="75"/>
      <c r="G2" s="76"/>
      <c r="H2" s="77"/>
      <c r="I2" s="78"/>
      <c r="J2" s="78"/>
      <c r="K2" s="78"/>
      <c r="L2" s="78"/>
      <c r="M2" s="78"/>
      <c r="N2" s="78"/>
      <c r="O2" s="78"/>
      <c r="P2" s="56"/>
      <c r="Q2" s="56"/>
    </row>
    <row r="3" spans="1:17" ht="12.75">
      <c r="A3" s="79" t="s">
        <v>31</v>
      </c>
      <c r="B3" s="80" t="s">
        <v>1</v>
      </c>
      <c r="C3" s="81" t="s">
        <v>2</v>
      </c>
      <c r="D3" s="82"/>
      <c r="E3" s="83"/>
      <c r="F3" s="82" t="s">
        <v>3</v>
      </c>
      <c r="G3" s="84"/>
      <c r="H3" s="84"/>
      <c r="I3" s="82"/>
      <c r="J3" s="82" t="s">
        <v>4</v>
      </c>
      <c r="K3" s="85" t="s">
        <v>5</v>
      </c>
      <c r="L3" s="69" t="s">
        <v>33</v>
      </c>
      <c r="M3" s="86" t="s">
        <v>6</v>
      </c>
      <c r="N3" s="21" t="s">
        <v>33</v>
      </c>
      <c r="O3" s="21" t="s">
        <v>32</v>
      </c>
      <c r="P3" s="56"/>
      <c r="Q3" s="56"/>
    </row>
    <row r="4" spans="1:17" ht="13.5">
      <c r="A4" s="87"/>
      <c r="B4" s="88" t="s">
        <v>7</v>
      </c>
      <c r="C4" s="88" t="s">
        <v>8</v>
      </c>
      <c r="D4" s="89" t="s">
        <v>9</v>
      </c>
      <c r="E4" s="90"/>
      <c r="F4" s="91" t="s">
        <v>80</v>
      </c>
      <c r="G4" s="91" t="s">
        <v>81</v>
      </c>
      <c r="H4" s="91" t="s">
        <v>82</v>
      </c>
      <c r="I4" s="91" t="s">
        <v>83</v>
      </c>
      <c r="J4" s="91" t="s">
        <v>84</v>
      </c>
      <c r="K4" s="55"/>
      <c r="L4" s="22" t="s">
        <v>55</v>
      </c>
      <c r="M4" s="92" t="s">
        <v>30</v>
      </c>
      <c r="N4" s="22" t="s">
        <v>35</v>
      </c>
      <c r="O4" s="22" t="s">
        <v>34</v>
      </c>
      <c r="P4" s="56"/>
      <c r="Q4" s="56"/>
    </row>
    <row r="5" spans="1:17" ht="12.75">
      <c r="A5" s="76"/>
      <c r="B5" s="76"/>
      <c r="C5" s="76"/>
      <c r="D5" s="93" t="s">
        <v>30</v>
      </c>
      <c r="E5" s="94"/>
      <c r="F5" s="95"/>
      <c r="G5" s="95"/>
      <c r="H5" s="95"/>
      <c r="I5" s="95"/>
      <c r="J5" s="95"/>
      <c r="K5" s="96"/>
      <c r="L5" s="97" t="s">
        <v>53</v>
      </c>
      <c r="M5" s="98"/>
      <c r="N5" s="96"/>
      <c r="O5" s="99" t="s">
        <v>56</v>
      </c>
      <c r="P5" s="56"/>
      <c r="Q5" s="56"/>
    </row>
    <row r="6" spans="1:17" ht="12.75">
      <c r="A6" s="100" t="s">
        <v>11</v>
      </c>
      <c r="B6" s="38">
        <v>5</v>
      </c>
      <c r="C6" s="38">
        <v>40</v>
      </c>
      <c r="D6" s="70" t="s">
        <v>78</v>
      </c>
      <c r="E6" s="38"/>
      <c r="F6" s="38">
        <v>194</v>
      </c>
      <c r="G6" s="38">
        <v>177</v>
      </c>
      <c r="H6" s="38">
        <v>177</v>
      </c>
      <c r="I6" s="38">
        <v>176</v>
      </c>
      <c r="J6" s="38">
        <v>172</v>
      </c>
      <c r="K6" s="40">
        <f>F6+G6+H6+I6+J6</f>
        <v>896</v>
      </c>
      <c r="L6" s="70" t="s">
        <v>78</v>
      </c>
      <c r="M6" s="70" t="s">
        <v>78</v>
      </c>
      <c r="N6" s="70" t="s">
        <v>78</v>
      </c>
      <c r="O6" s="70" t="s">
        <v>78</v>
      </c>
      <c r="P6" s="56"/>
      <c r="Q6" s="67"/>
    </row>
    <row r="7" spans="1:17" ht="12.75">
      <c r="A7" s="100" t="s">
        <v>12</v>
      </c>
      <c r="B7" s="38">
        <f aca="true" t="shared" si="0" ref="B7:K7">SUM(B8:B10)</f>
        <v>10</v>
      </c>
      <c r="C7" s="38">
        <f t="shared" si="0"/>
        <v>95</v>
      </c>
      <c r="D7" s="70" t="s">
        <v>78</v>
      </c>
      <c r="E7" s="38">
        <f t="shared" si="0"/>
        <v>0</v>
      </c>
      <c r="F7" s="38">
        <f t="shared" si="0"/>
        <v>446</v>
      </c>
      <c r="G7" s="38">
        <f t="shared" si="0"/>
        <v>439</v>
      </c>
      <c r="H7" s="38">
        <f t="shared" si="0"/>
        <v>446</v>
      </c>
      <c r="I7" s="38">
        <f t="shared" si="0"/>
        <v>432</v>
      </c>
      <c r="J7" s="38">
        <f t="shared" si="0"/>
        <v>445</v>
      </c>
      <c r="K7" s="38">
        <f t="shared" si="0"/>
        <v>2208</v>
      </c>
      <c r="L7" s="70" t="s">
        <v>78</v>
      </c>
      <c r="M7" s="70" t="s">
        <v>78</v>
      </c>
      <c r="N7" s="70" t="s">
        <v>78</v>
      </c>
      <c r="O7" s="70" t="s">
        <v>78</v>
      </c>
      <c r="P7" s="56"/>
      <c r="Q7" s="67"/>
    </row>
    <row r="8" spans="1:17" ht="12.75">
      <c r="A8" s="101" t="s">
        <v>36</v>
      </c>
      <c r="B8" s="47">
        <v>4</v>
      </c>
      <c r="C8" s="102">
        <v>44</v>
      </c>
      <c r="D8" s="70" t="s">
        <v>78</v>
      </c>
      <c r="E8" s="103"/>
      <c r="F8" s="47">
        <v>203</v>
      </c>
      <c r="G8" s="47">
        <v>202</v>
      </c>
      <c r="H8" s="47">
        <v>211</v>
      </c>
      <c r="I8" s="47">
        <v>197</v>
      </c>
      <c r="J8" s="47">
        <v>188</v>
      </c>
      <c r="K8" s="45">
        <f>J8+I8+H8+G8+F8</f>
        <v>1001</v>
      </c>
      <c r="L8" s="70" t="s">
        <v>78</v>
      </c>
      <c r="M8" s="70" t="s">
        <v>78</v>
      </c>
      <c r="N8" s="70" t="s">
        <v>78</v>
      </c>
      <c r="O8" s="70" t="s">
        <v>78</v>
      </c>
      <c r="P8" s="56"/>
      <c r="Q8" s="67"/>
    </row>
    <row r="9" spans="1:17" ht="12.75">
      <c r="A9" s="101" t="s">
        <v>37</v>
      </c>
      <c r="B9" s="47">
        <v>4</v>
      </c>
      <c r="C9" s="47">
        <v>31</v>
      </c>
      <c r="D9" s="70" t="s">
        <v>78</v>
      </c>
      <c r="E9" s="103"/>
      <c r="F9" s="47">
        <v>148</v>
      </c>
      <c r="G9" s="47">
        <v>147</v>
      </c>
      <c r="H9" s="47">
        <v>146</v>
      </c>
      <c r="I9" s="47">
        <v>138</v>
      </c>
      <c r="J9" s="47">
        <v>160</v>
      </c>
      <c r="K9" s="45">
        <f>J9+I9+H9+G9+F9</f>
        <v>739</v>
      </c>
      <c r="L9" s="70" t="s">
        <v>78</v>
      </c>
      <c r="M9" s="70" t="s">
        <v>78</v>
      </c>
      <c r="N9" s="70" t="s">
        <v>78</v>
      </c>
      <c r="O9" s="70" t="s">
        <v>78</v>
      </c>
      <c r="P9" s="56"/>
      <c r="Q9" s="67"/>
    </row>
    <row r="10" spans="1:17" ht="12.75">
      <c r="A10" s="101" t="s">
        <v>38</v>
      </c>
      <c r="B10" s="47">
        <v>2</v>
      </c>
      <c r="C10" s="47">
        <v>20</v>
      </c>
      <c r="D10" s="70" t="s">
        <v>78</v>
      </c>
      <c r="E10" s="103"/>
      <c r="F10" s="47">
        <v>95</v>
      </c>
      <c r="G10" s="47">
        <v>90</v>
      </c>
      <c r="H10" s="47">
        <v>89</v>
      </c>
      <c r="I10" s="47">
        <v>97</v>
      </c>
      <c r="J10" s="47">
        <v>97</v>
      </c>
      <c r="K10" s="45">
        <f>J10+I10+H10+G10+F10</f>
        <v>468</v>
      </c>
      <c r="L10" s="70" t="s">
        <v>78</v>
      </c>
      <c r="M10" s="70" t="s">
        <v>78</v>
      </c>
      <c r="N10" s="70" t="s">
        <v>78</v>
      </c>
      <c r="O10" s="70" t="s">
        <v>78</v>
      </c>
      <c r="P10" s="56"/>
      <c r="Q10" s="67"/>
    </row>
    <row r="11" spans="1:17" ht="12.75">
      <c r="A11" s="100" t="s">
        <v>13</v>
      </c>
      <c r="B11" s="38">
        <f aca="true" t="shared" si="1" ref="B11:J11">SUM(B12:B13)</f>
        <v>3</v>
      </c>
      <c r="C11" s="38">
        <f t="shared" si="1"/>
        <v>41</v>
      </c>
      <c r="D11" s="70" t="s">
        <v>78</v>
      </c>
      <c r="E11" s="38">
        <f t="shared" si="1"/>
        <v>0</v>
      </c>
      <c r="F11" s="38">
        <f t="shared" si="1"/>
        <v>191</v>
      </c>
      <c r="G11" s="38">
        <f t="shared" si="1"/>
        <v>208</v>
      </c>
      <c r="H11" s="38">
        <f t="shared" si="1"/>
        <v>176</v>
      </c>
      <c r="I11" s="38">
        <f t="shared" si="1"/>
        <v>177</v>
      </c>
      <c r="J11" s="38">
        <f t="shared" si="1"/>
        <v>173</v>
      </c>
      <c r="K11" s="40">
        <f>F11+G11+H11+I11+J11</f>
        <v>925</v>
      </c>
      <c r="L11" s="70" t="s">
        <v>78</v>
      </c>
      <c r="M11" s="70" t="s">
        <v>78</v>
      </c>
      <c r="N11" s="70" t="s">
        <v>78</v>
      </c>
      <c r="O11" s="70" t="s">
        <v>78</v>
      </c>
      <c r="P11" s="56"/>
      <c r="Q11" s="67"/>
    </row>
    <row r="12" spans="1:17" ht="12.75">
      <c r="A12" s="101" t="s">
        <v>39</v>
      </c>
      <c r="B12" s="47">
        <v>2</v>
      </c>
      <c r="C12" s="47">
        <v>26</v>
      </c>
      <c r="D12" s="70" t="s">
        <v>78</v>
      </c>
      <c r="E12" s="103"/>
      <c r="F12" s="47">
        <v>116</v>
      </c>
      <c r="G12" s="47">
        <v>133</v>
      </c>
      <c r="H12" s="47">
        <v>107</v>
      </c>
      <c r="I12" s="47">
        <v>105</v>
      </c>
      <c r="J12" s="47">
        <v>109</v>
      </c>
      <c r="K12" s="45">
        <f>J12+I12+H12+G12+F12</f>
        <v>570</v>
      </c>
      <c r="L12" s="70" t="s">
        <v>78</v>
      </c>
      <c r="M12" s="70" t="s">
        <v>78</v>
      </c>
      <c r="N12" s="70" t="s">
        <v>78</v>
      </c>
      <c r="O12" s="70" t="s">
        <v>78</v>
      </c>
      <c r="P12" s="56"/>
      <c r="Q12" s="67"/>
    </row>
    <row r="13" spans="1:17" ht="12.75">
      <c r="A13" s="101" t="s">
        <v>40</v>
      </c>
      <c r="B13" s="47">
        <v>1</v>
      </c>
      <c r="C13" s="47">
        <v>15</v>
      </c>
      <c r="D13" s="70" t="s">
        <v>78</v>
      </c>
      <c r="E13" s="103"/>
      <c r="F13" s="47">
        <v>75</v>
      </c>
      <c r="G13" s="47">
        <v>75</v>
      </c>
      <c r="H13" s="47">
        <v>69</v>
      </c>
      <c r="I13" s="47">
        <v>72</v>
      </c>
      <c r="J13" s="47">
        <v>64</v>
      </c>
      <c r="K13" s="45">
        <f>J13+I13+H13+G13+F13</f>
        <v>355</v>
      </c>
      <c r="L13" s="70" t="s">
        <v>78</v>
      </c>
      <c r="M13" s="70" t="s">
        <v>78</v>
      </c>
      <c r="N13" s="70" t="s">
        <v>78</v>
      </c>
      <c r="O13" s="70" t="s">
        <v>78</v>
      </c>
      <c r="P13" s="56"/>
      <c r="Q13" s="67"/>
    </row>
    <row r="14" spans="1:17" ht="12.75">
      <c r="A14" s="100" t="s">
        <v>14</v>
      </c>
      <c r="B14" s="38">
        <f aca="true" t="shared" si="2" ref="B14:J14">SUM(B15:B16)</f>
        <v>6</v>
      </c>
      <c r="C14" s="38">
        <f t="shared" si="2"/>
        <v>54</v>
      </c>
      <c r="D14" s="70" t="s">
        <v>78</v>
      </c>
      <c r="E14" s="38">
        <f t="shared" si="2"/>
        <v>0</v>
      </c>
      <c r="F14" s="38">
        <f t="shared" si="2"/>
        <v>242</v>
      </c>
      <c r="G14" s="38">
        <f t="shared" si="2"/>
        <v>249</v>
      </c>
      <c r="H14" s="38">
        <f t="shared" si="2"/>
        <v>264</v>
      </c>
      <c r="I14" s="38">
        <f t="shared" si="2"/>
        <v>264</v>
      </c>
      <c r="J14" s="38">
        <f t="shared" si="2"/>
        <v>232</v>
      </c>
      <c r="K14" s="40">
        <f>F14+G14+H14+I14+J14</f>
        <v>1251</v>
      </c>
      <c r="L14" s="70" t="s">
        <v>78</v>
      </c>
      <c r="M14" s="70" t="s">
        <v>78</v>
      </c>
      <c r="N14" s="70" t="s">
        <v>78</v>
      </c>
      <c r="O14" s="70" t="s">
        <v>78</v>
      </c>
      <c r="P14" s="56"/>
      <c r="Q14" s="67"/>
    </row>
    <row r="15" spans="1:17" ht="12.75">
      <c r="A15" s="101" t="s">
        <v>41</v>
      </c>
      <c r="B15" s="47">
        <v>3</v>
      </c>
      <c r="C15" s="47">
        <v>29</v>
      </c>
      <c r="D15" s="70" t="s">
        <v>78</v>
      </c>
      <c r="E15" s="103"/>
      <c r="F15" s="47">
        <v>134</v>
      </c>
      <c r="G15" s="47">
        <v>139</v>
      </c>
      <c r="H15" s="47">
        <v>150</v>
      </c>
      <c r="I15" s="47">
        <v>148</v>
      </c>
      <c r="J15" s="47">
        <v>125</v>
      </c>
      <c r="K15" s="45">
        <f>J15+I15+H15+G15+F15</f>
        <v>696</v>
      </c>
      <c r="L15" s="70" t="s">
        <v>78</v>
      </c>
      <c r="M15" s="70" t="s">
        <v>78</v>
      </c>
      <c r="N15" s="70" t="s">
        <v>78</v>
      </c>
      <c r="O15" s="70" t="s">
        <v>78</v>
      </c>
      <c r="P15" s="56"/>
      <c r="Q15" s="67"/>
    </row>
    <row r="16" spans="1:17" ht="12.75">
      <c r="A16" s="101" t="s">
        <v>42</v>
      </c>
      <c r="B16" s="47">
        <v>3</v>
      </c>
      <c r="C16" s="47">
        <v>25</v>
      </c>
      <c r="D16" s="70" t="s">
        <v>78</v>
      </c>
      <c r="E16" s="103"/>
      <c r="F16" s="47">
        <v>108</v>
      </c>
      <c r="G16" s="47">
        <v>110</v>
      </c>
      <c r="H16" s="47">
        <v>114</v>
      </c>
      <c r="I16" s="47">
        <v>116</v>
      </c>
      <c r="J16" s="47">
        <v>107</v>
      </c>
      <c r="K16" s="45">
        <f>J16+I16+H16+G16+F16</f>
        <v>555</v>
      </c>
      <c r="L16" s="70" t="s">
        <v>78</v>
      </c>
      <c r="M16" s="70" t="s">
        <v>78</v>
      </c>
      <c r="N16" s="70" t="s">
        <v>78</v>
      </c>
      <c r="O16" s="70" t="s">
        <v>78</v>
      </c>
      <c r="P16" s="56"/>
      <c r="Q16" s="67"/>
    </row>
    <row r="17" spans="1:17" ht="12.75">
      <c r="A17" s="100" t="s">
        <v>15</v>
      </c>
      <c r="B17" s="38">
        <v>5</v>
      </c>
      <c r="C17" s="38">
        <v>50</v>
      </c>
      <c r="D17" s="70" t="s">
        <v>78</v>
      </c>
      <c r="E17" s="49"/>
      <c r="F17" s="38">
        <v>211</v>
      </c>
      <c r="G17" s="38">
        <v>199</v>
      </c>
      <c r="H17" s="38">
        <v>200</v>
      </c>
      <c r="I17" s="38">
        <v>200</v>
      </c>
      <c r="J17" s="38">
        <v>213</v>
      </c>
      <c r="K17" s="40">
        <f>J17+I17+H17+G17+F17</f>
        <v>1023</v>
      </c>
      <c r="L17" s="70" t="s">
        <v>78</v>
      </c>
      <c r="M17" s="70" t="s">
        <v>78</v>
      </c>
      <c r="N17" s="70" t="s">
        <v>78</v>
      </c>
      <c r="O17" s="70" t="s">
        <v>78</v>
      </c>
      <c r="P17" s="56"/>
      <c r="Q17" s="67"/>
    </row>
    <row r="18" spans="1:17" ht="12.75">
      <c r="A18" s="100" t="s">
        <v>16</v>
      </c>
      <c r="B18" s="38">
        <f aca="true" t="shared" si="3" ref="B18:J18">SUM(B19:B21)</f>
        <v>6</v>
      </c>
      <c r="C18" s="38">
        <f t="shared" si="3"/>
        <v>77</v>
      </c>
      <c r="D18" s="70" t="s">
        <v>78</v>
      </c>
      <c r="E18" s="38">
        <f t="shared" si="3"/>
        <v>0</v>
      </c>
      <c r="F18" s="38">
        <f t="shared" si="3"/>
        <v>359</v>
      </c>
      <c r="G18" s="38">
        <f t="shared" si="3"/>
        <v>362</v>
      </c>
      <c r="H18" s="38">
        <f t="shared" si="3"/>
        <v>347</v>
      </c>
      <c r="I18" s="38">
        <f t="shared" si="3"/>
        <v>335</v>
      </c>
      <c r="J18" s="38">
        <f t="shared" si="3"/>
        <v>376</v>
      </c>
      <c r="K18" s="40">
        <f>F18+G18+H18+I18+J18</f>
        <v>1779</v>
      </c>
      <c r="L18" s="70" t="s">
        <v>78</v>
      </c>
      <c r="M18" s="70" t="s">
        <v>78</v>
      </c>
      <c r="N18" s="70" t="s">
        <v>78</v>
      </c>
      <c r="O18" s="70" t="s">
        <v>78</v>
      </c>
      <c r="P18" s="56"/>
      <c r="Q18" s="67"/>
    </row>
    <row r="19" spans="1:17" ht="12.75">
      <c r="A19" s="101" t="s">
        <v>43</v>
      </c>
      <c r="B19" s="47">
        <v>1</v>
      </c>
      <c r="C19" s="47">
        <v>12</v>
      </c>
      <c r="D19" s="70" t="s">
        <v>78</v>
      </c>
      <c r="E19" s="103"/>
      <c r="F19" s="47">
        <v>67</v>
      </c>
      <c r="G19" s="47">
        <v>52</v>
      </c>
      <c r="H19" s="47">
        <v>51</v>
      </c>
      <c r="I19" s="47">
        <v>51</v>
      </c>
      <c r="J19" s="47">
        <v>71</v>
      </c>
      <c r="K19" s="45">
        <f>J19+I19+H19+G19+F19</f>
        <v>292</v>
      </c>
      <c r="L19" s="70" t="s">
        <v>78</v>
      </c>
      <c r="M19" s="70" t="s">
        <v>78</v>
      </c>
      <c r="N19" s="70" t="s">
        <v>78</v>
      </c>
      <c r="O19" s="70" t="s">
        <v>78</v>
      </c>
      <c r="P19" s="56"/>
      <c r="Q19" s="67"/>
    </row>
    <row r="20" spans="1:17" ht="12.75">
      <c r="A20" s="101" t="s">
        <v>44</v>
      </c>
      <c r="B20" s="47">
        <v>1</v>
      </c>
      <c r="C20" s="47">
        <v>20</v>
      </c>
      <c r="D20" s="70" t="s">
        <v>78</v>
      </c>
      <c r="E20" s="103"/>
      <c r="F20" s="47">
        <v>86</v>
      </c>
      <c r="G20" s="47">
        <v>103</v>
      </c>
      <c r="H20" s="47">
        <v>92</v>
      </c>
      <c r="I20" s="47">
        <v>94</v>
      </c>
      <c r="J20" s="47">
        <v>101</v>
      </c>
      <c r="K20" s="45">
        <f>J20+I20+H20+G20+F20</f>
        <v>476</v>
      </c>
      <c r="L20" s="70" t="s">
        <v>78</v>
      </c>
      <c r="M20" s="70" t="s">
        <v>78</v>
      </c>
      <c r="N20" s="70" t="s">
        <v>78</v>
      </c>
      <c r="O20" s="70" t="s">
        <v>78</v>
      </c>
      <c r="P20" s="56"/>
      <c r="Q20" s="67"/>
    </row>
    <row r="21" spans="1:17" ht="12.75">
      <c r="A21" s="101" t="s">
        <v>45</v>
      </c>
      <c r="B21" s="47">
        <v>4</v>
      </c>
      <c r="C21" s="47">
        <v>45</v>
      </c>
      <c r="D21" s="70" t="s">
        <v>78</v>
      </c>
      <c r="E21" s="103"/>
      <c r="F21" s="47">
        <v>206</v>
      </c>
      <c r="G21" s="47">
        <v>207</v>
      </c>
      <c r="H21" s="47">
        <v>204</v>
      </c>
      <c r="I21" s="47">
        <v>190</v>
      </c>
      <c r="J21" s="47">
        <v>204</v>
      </c>
      <c r="K21" s="45">
        <f>J21+I21+H21+G21+F21</f>
        <v>1011</v>
      </c>
      <c r="L21" s="70" t="s">
        <v>78</v>
      </c>
      <c r="M21" s="70" t="s">
        <v>78</v>
      </c>
      <c r="N21" s="70" t="s">
        <v>78</v>
      </c>
      <c r="O21" s="70" t="s">
        <v>78</v>
      </c>
      <c r="P21" s="56"/>
      <c r="Q21" s="67"/>
    </row>
    <row r="22" spans="1:17" ht="12.75">
      <c r="A22" s="100" t="s">
        <v>17</v>
      </c>
      <c r="B22" s="38">
        <f aca="true" t="shared" si="4" ref="B22:J22">SUM(B23:B24)</f>
        <v>6</v>
      </c>
      <c r="C22" s="38">
        <f t="shared" si="4"/>
        <v>61</v>
      </c>
      <c r="D22" s="70" t="s">
        <v>78</v>
      </c>
      <c r="E22" s="38">
        <f t="shared" si="4"/>
        <v>0</v>
      </c>
      <c r="F22" s="38">
        <f t="shared" si="4"/>
        <v>295</v>
      </c>
      <c r="G22" s="38">
        <f t="shared" si="4"/>
        <v>273</v>
      </c>
      <c r="H22" s="38">
        <f t="shared" si="4"/>
        <v>249</v>
      </c>
      <c r="I22" s="38">
        <f t="shared" si="4"/>
        <v>247</v>
      </c>
      <c r="J22" s="38">
        <f t="shared" si="4"/>
        <v>244</v>
      </c>
      <c r="K22" s="40">
        <f>F22+G22+H22+I22+J22</f>
        <v>1308</v>
      </c>
      <c r="L22" s="70" t="s">
        <v>78</v>
      </c>
      <c r="M22" s="70" t="s">
        <v>78</v>
      </c>
      <c r="N22" s="70" t="s">
        <v>78</v>
      </c>
      <c r="O22" s="70" t="s">
        <v>78</v>
      </c>
      <c r="P22" s="56"/>
      <c r="Q22" s="67"/>
    </row>
    <row r="23" spans="1:17" ht="12.75">
      <c r="A23" s="101" t="s">
        <v>46</v>
      </c>
      <c r="B23" s="47">
        <v>2</v>
      </c>
      <c r="C23" s="47">
        <v>16</v>
      </c>
      <c r="D23" s="70" t="s">
        <v>78</v>
      </c>
      <c r="E23" s="103"/>
      <c r="F23" s="47">
        <v>84</v>
      </c>
      <c r="G23" s="47">
        <v>89</v>
      </c>
      <c r="H23" s="47">
        <v>48</v>
      </c>
      <c r="I23" s="47">
        <v>57</v>
      </c>
      <c r="J23" s="47">
        <v>65</v>
      </c>
      <c r="K23" s="45">
        <f>J23+I23+H23+G23+F23</f>
        <v>343</v>
      </c>
      <c r="L23" s="70" t="s">
        <v>78</v>
      </c>
      <c r="M23" s="70" t="s">
        <v>78</v>
      </c>
      <c r="N23" s="70" t="s">
        <v>78</v>
      </c>
      <c r="O23" s="70" t="s">
        <v>78</v>
      </c>
      <c r="P23" s="56"/>
      <c r="Q23" s="67"/>
    </row>
    <row r="24" spans="1:17" ht="12.75">
      <c r="A24" s="101" t="s">
        <v>47</v>
      </c>
      <c r="B24" s="47">
        <v>4</v>
      </c>
      <c r="C24" s="47">
        <v>45</v>
      </c>
      <c r="D24" s="70" t="s">
        <v>78</v>
      </c>
      <c r="E24" s="103"/>
      <c r="F24" s="47">
        <v>211</v>
      </c>
      <c r="G24" s="47">
        <v>184</v>
      </c>
      <c r="H24" s="47">
        <v>201</v>
      </c>
      <c r="I24" s="47">
        <v>190</v>
      </c>
      <c r="J24" s="47">
        <v>179</v>
      </c>
      <c r="K24" s="45">
        <f>J24+I24+H24+G24+F24</f>
        <v>965</v>
      </c>
      <c r="L24" s="70" t="s">
        <v>78</v>
      </c>
      <c r="M24" s="70" t="s">
        <v>78</v>
      </c>
      <c r="N24" s="70" t="s">
        <v>78</v>
      </c>
      <c r="O24" s="70" t="s">
        <v>78</v>
      </c>
      <c r="P24" s="56"/>
      <c r="Q24" s="67"/>
    </row>
    <row r="25" spans="1:17" ht="12.75">
      <c r="A25" s="100" t="s">
        <v>18</v>
      </c>
      <c r="B25" s="38">
        <f aca="true" t="shared" si="5" ref="B25:J25">SUM(B26:B27)</f>
        <v>5</v>
      </c>
      <c r="C25" s="38">
        <f t="shared" si="5"/>
        <v>51</v>
      </c>
      <c r="D25" s="70" t="s">
        <v>78</v>
      </c>
      <c r="E25" s="38">
        <f t="shared" si="5"/>
        <v>0</v>
      </c>
      <c r="F25" s="38">
        <f t="shared" si="5"/>
        <v>245</v>
      </c>
      <c r="G25" s="38">
        <f t="shared" si="5"/>
        <v>250</v>
      </c>
      <c r="H25" s="38">
        <f t="shared" si="5"/>
        <v>258</v>
      </c>
      <c r="I25" s="38">
        <f t="shared" si="5"/>
        <v>239</v>
      </c>
      <c r="J25" s="38">
        <f t="shared" si="5"/>
        <v>237</v>
      </c>
      <c r="K25" s="40">
        <f>F25+G25+H25+I25+J25</f>
        <v>1229</v>
      </c>
      <c r="L25" s="70" t="s">
        <v>78</v>
      </c>
      <c r="M25" s="70" t="s">
        <v>78</v>
      </c>
      <c r="N25" s="70" t="s">
        <v>78</v>
      </c>
      <c r="O25" s="70" t="s">
        <v>78</v>
      </c>
      <c r="P25" s="56"/>
      <c r="Q25" s="67"/>
    </row>
    <row r="26" spans="1:17" ht="12.75">
      <c r="A26" s="101" t="s">
        <v>48</v>
      </c>
      <c r="B26" s="47">
        <v>4</v>
      </c>
      <c r="C26" s="47">
        <v>41</v>
      </c>
      <c r="D26" s="70" t="s">
        <v>78</v>
      </c>
      <c r="E26" s="103"/>
      <c r="F26" s="47">
        <v>200</v>
      </c>
      <c r="G26" s="47">
        <v>202</v>
      </c>
      <c r="H26" s="47">
        <v>210</v>
      </c>
      <c r="I26" s="47">
        <v>192</v>
      </c>
      <c r="J26" s="47">
        <v>194</v>
      </c>
      <c r="K26" s="45">
        <f>J26+I26+H26+G26+F26</f>
        <v>998</v>
      </c>
      <c r="L26" s="70" t="s">
        <v>78</v>
      </c>
      <c r="M26" s="70" t="s">
        <v>78</v>
      </c>
      <c r="N26" s="70" t="s">
        <v>78</v>
      </c>
      <c r="O26" s="70" t="s">
        <v>78</v>
      </c>
      <c r="P26" s="56"/>
      <c r="Q26" s="67"/>
    </row>
    <row r="27" spans="1:17" ht="12.75">
      <c r="A27" s="101" t="s">
        <v>49</v>
      </c>
      <c r="B27" s="47">
        <v>1</v>
      </c>
      <c r="C27" s="47">
        <v>10</v>
      </c>
      <c r="D27" s="70" t="s">
        <v>78</v>
      </c>
      <c r="E27" s="103"/>
      <c r="F27" s="47">
        <v>45</v>
      </c>
      <c r="G27" s="47">
        <v>48</v>
      </c>
      <c r="H27" s="47">
        <v>48</v>
      </c>
      <c r="I27" s="47">
        <v>47</v>
      </c>
      <c r="J27" s="47">
        <v>43</v>
      </c>
      <c r="K27" s="45">
        <f>J27+I27+H27+G27+F27</f>
        <v>231</v>
      </c>
      <c r="L27" s="70" t="s">
        <v>78</v>
      </c>
      <c r="M27" s="70" t="s">
        <v>78</v>
      </c>
      <c r="N27" s="70" t="s">
        <v>78</v>
      </c>
      <c r="O27" s="70" t="s">
        <v>78</v>
      </c>
      <c r="P27" s="56"/>
      <c r="Q27" s="67"/>
    </row>
    <row r="28" spans="1:17" ht="12.75">
      <c r="A28" s="100" t="s">
        <v>19</v>
      </c>
      <c r="B28" s="38">
        <f aca="true" t="shared" si="6" ref="B28:J28">SUM(B29:B30)</f>
        <v>7</v>
      </c>
      <c r="C28" s="38">
        <f t="shared" si="6"/>
        <v>88</v>
      </c>
      <c r="D28" s="70" t="s">
        <v>78</v>
      </c>
      <c r="E28" s="38">
        <f t="shared" si="6"/>
        <v>0</v>
      </c>
      <c r="F28" s="38">
        <f t="shared" si="6"/>
        <v>364</v>
      </c>
      <c r="G28" s="38">
        <f t="shared" si="6"/>
        <v>395</v>
      </c>
      <c r="H28" s="38">
        <f t="shared" si="6"/>
        <v>354</v>
      </c>
      <c r="I28" s="38">
        <f t="shared" si="6"/>
        <v>393</v>
      </c>
      <c r="J28" s="38">
        <f t="shared" si="6"/>
        <v>358</v>
      </c>
      <c r="K28" s="40">
        <f>F28+G28+H28+I28+J28</f>
        <v>1864</v>
      </c>
      <c r="L28" s="70" t="s">
        <v>78</v>
      </c>
      <c r="M28" s="70" t="s">
        <v>78</v>
      </c>
      <c r="N28" s="70" t="s">
        <v>78</v>
      </c>
      <c r="O28" s="70" t="s">
        <v>78</v>
      </c>
      <c r="P28" s="56"/>
      <c r="Q28" s="67"/>
    </row>
    <row r="29" spans="1:17" ht="12.75">
      <c r="A29" s="101" t="s">
        <v>50</v>
      </c>
      <c r="B29" s="47">
        <v>5</v>
      </c>
      <c r="C29" s="47">
        <v>62</v>
      </c>
      <c r="D29" s="70" t="s">
        <v>78</v>
      </c>
      <c r="E29" s="103"/>
      <c r="F29" s="47">
        <v>250</v>
      </c>
      <c r="G29" s="47">
        <v>277</v>
      </c>
      <c r="H29" s="47">
        <v>253</v>
      </c>
      <c r="I29" s="47">
        <v>286</v>
      </c>
      <c r="J29" s="47">
        <v>246</v>
      </c>
      <c r="K29" s="45">
        <f>J29+I29+H29+G29+F29</f>
        <v>1312</v>
      </c>
      <c r="L29" s="70" t="s">
        <v>78</v>
      </c>
      <c r="M29" s="70" t="s">
        <v>78</v>
      </c>
      <c r="N29" s="70" t="s">
        <v>78</v>
      </c>
      <c r="O29" s="70" t="s">
        <v>78</v>
      </c>
      <c r="P29" s="56"/>
      <c r="Q29" s="67"/>
    </row>
    <row r="30" spans="1:17" ht="12.75">
      <c r="A30" s="101" t="s">
        <v>51</v>
      </c>
      <c r="B30" s="47">
        <v>2</v>
      </c>
      <c r="C30" s="47">
        <v>26</v>
      </c>
      <c r="D30" s="70" t="s">
        <v>78</v>
      </c>
      <c r="E30" s="103"/>
      <c r="F30" s="47">
        <v>114</v>
      </c>
      <c r="G30" s="47">
        <v>118</v>
      </c>
      <c r="H30" s="47">
        <v>101</v>
      </c>
      <c r="I30" s="47">
        <v>107</v>
      </c>
      <c r="J30" s="47">
        <v>112</v>
      </c>
      <c r="K30" s="45">
        <f>J30+I30+H30+G30+F30</f>
        <v>552</v>
      </c>
      <c r="L30" s="70" t="s">
        <v>78</v>
      </c>
      <c r="M30" s="70" t="s">
        <v>78</v>
      </c>
      <c r="N30" s="70" t="s">
        <v>78</v>
      </c>
      <c r="O30" s="70" t="s">
        <v>78</v>
      </c>
      <c r="P30" s="56"/>
      <c r="Q30" s="67"/>
    </row>
    <row r="31" spans="1:17" ht="12.75">
      <c r="A31" s="104" t="s">
        <v>52</v>
      </c>
      <c r="B31" s="23">
        <f aca="true" t="shared" si="7" ref="B31:J31">B28+B25+B22+B18+B17+B14+B11+B7+B6</f>
        <v>53</v>
      </c>
      <c r="C31" s="23">
        <f>C28+C25+C22+C18+C17+C14+C11+C7+C6</f>
        <v>557</v>
      </c>
      <c r="D31" s="70" t="s">
        <v>78</v>
      </c>
      <c r="E31" s="23">
        <f t="shared" si="7"/>
        <v>0</v>
      </c>
      <c r="F31" s="23">
        <f t="shared" si="7"/>
        <v>2547</v>
      </c>
      <c r="G31" s="23">
        <f t="shared" si="7"/>
        <v>2552</v>
      </c>
      <c r="H31" s="23">
        <f t="shared" si="7"/>
        <v>2471</v>
      </c>
      <c r="I31" s="23">
        <f t="shared" si="7"/>
        <v>2463</v>
      </c>
      <c r="J31" s="23">
        <f t="shared" si="7"/>
        <v>2450</v>
      </c>
      <c r="K31" s="23">
        <f>K28+K25+K22+K18+K17+K14+K11+K7+K6</f>
        <v>12483</v>
      </c>
      <c r="L31" s="70" t="s">
        <v>78</v>
      </c>
      <c r="M31" s="70" t="s">
        <v>78</v>
      </c>
      <c r="N31" s="70" t="s">
        <v>78</v>
      </c>
      <c r="O31" s="70" t="s">
        <v>78</v>
      </c>
      <c r="P31" s="56"/>
      <c r="Q31" s="67"/>
    </row>
    <row r="32" spans="1:17" ht="3" customHeight="1">
      <c r="A32" s="105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56"/>
      <c r="Q32" s="56"/>
    </row>
    <row r="33" spans="1:17" ht="12.75">
      <c r="A33" s="107" t="s">
        <v>54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56"/>
      <c r="Q33" s="56"/>
    </row>
    <row r="34" spans="1:15" ht="12.75">
      <c r="A34" s="6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41"/>
      <c r="N34" s="41"/>
      <c r="O34" s="41"/>
    </row>
    <row r="35" spans="1:15" ht="12.75">
      <c r="A35" s="61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42"/>
      <c r="N35" s="43"/>
      <c r="O35" s="45"/>
    </row>
    <row r="36" spans="1:15" ht="12.75">
      <c r="A36" s="62"/>
      <c r="F36" s="42"/>
      <c r="G36" s="42"/>
      <c r="H36" s="42"/>
      <c r="I36" s="42"/>
      <c r="J36" s="51"/>
      <c r="M36" s="47"/>
      <c r="N36" s="47"/>
      <c r="O36" s="45"/>
    </row>
    <row r="37" spans="1:15" ht="12.75">
      <c r="A37" s="63"/>
      <c r="F37" s="42"/>
      <c r="G37" s="42"/>
      <c r="H37" s="42"/>
      <c r="I37" s="42"/>
      <c r="J37" s="51"/>
      <c r="M37" s="42"/>
      <c r="N37" s="42"/>
      <c r="O37" s="45"/>
    </row>
    <row r="38" spans="1:15" ht="12.75">
      <c r="A38" s="66"/>
      <c r="B38" s="50"/>
      <c r="F38" s="42"/>
      <c r="G38" s="42"/>
      <c r="H38" s="42"/>
      <c r="I38" s="42"/>
      <c r="J38" s="51"/>
      <c r="M38" s="41"/>
      <c r="N38" s="41"/>
      <c r="O38" s="40"/>
    </row>
    <row r="39" spans="1:15" ht="12.75">
      <c r="A39" s="64"/>
      <c r="B39" s="50"/>
      <c r="F39" s="42"/>
      <c r="G39" s="42"/>
      <c r="H39" s="42"/>
      <c r="I39" s="42"/>
      <c r="J39" s="51"/>
      <c r="M39" s="47"/>
      <c r="N39" s="47"/>
      <c r="O39" s="45"/>
    </row>
    <row r="40" spans="1:15" ht="12.75">
      <c r="A40" s="66"/>
      <c r="B40" s="51"/>
      <c r="F40" s="42"/>
      <c r="G40" s="42"/>
      <c r="H40" s="42"/>
      <c r="I40" s="42"/>
      <c r="J40" s="51"/>
      <c r="M40" s="47"/>
      <c r="N40" s="47"/>
      <c r="O40" s="45"/>
    </row>
    <row r="41" spans="1:15" ht="12.75">
      <c r="A41" s="66"/>
      <c r="B41" s="51"/>
      <c r="F41" s="42"/>
      <c r="G41" s="42"/>
      <c r="H41" s="42"/>
      <c r="I41" s="42"/>
      <c r="J41" s="51"/>
      <c r="M41" s="41"/>
      <c r="N41" s="41"/>
      <c r="O41" s="40"/>
    </row>
    <row r="42" spans="1:15" ht="12.75">
      <c r="A42" s="66"/>
      <c r="B42" s="51"/>
      <c r="F42" s="38"/>
      <c r="G42" s="38"/>
      <c r="H42" s="38"/>
      <c r="I42" s="38"/>
      <c r="J42" s="50"/>
      <c r="M42" s="47"/>
      <c r="N42" s="47"/>
      <c r="O42" s="45"/>
    </row>
    <row r="43" spans="2:15" ht="12.75">
      <c r="B43" s="50"/>
      <c r="F43" s="42"/>
      <c r="G43" s="42"/>
      <c r="H43" s="42"/>
      <c r="I43" s="42"/>
      <c r="J43" s="42"/>
      <c r="M43" s="47"/>
      <c r="N43" s="47"/>
      <c r="O43" s="45"/>
    </row>
    <row r="44" spans="1:15" ht="12.75">
      <c r="A44" s="66"/>
      <c r="B44" s="51"/>
      <c r="F44" s="42"/>
      <c r="G44" s="42"/>
      <c r="H44" s="42"/>
      <c r="I44" s="42"/>
      <c r="J44" s="42"/>
      <c r="M44" s="41"/>
      <c r="N44" s="41"/>
      <c r="O44" s="40"/>
    </row>
    <row r="45" spans="1:15" ht="12.75">
      <c r="A45" s="66"/>
      <c r="B45" s="51"/>
      <c r="F45" s="42"/>
      <c r="G45" s="42"/>
      <c r="H45" s="42"/>
      <c r="I45" s="42"/>
      <c r="J45" s="42"/>
      <c r="M45" s="41"/>
      <c r="N45" s="41"/>
      <c r="O45" s="40"/>
    </row>
    <row r="46" spans="2:15" ht="12.75">
      <c r="B46" s="50"/>
      <c r="F46" s="42"/>
      <c r="G46" s="42"/>
      <c r="H46" s="42"/>
      <c r="I46" s="42"/>
      <c r="J46" s="42"/>
      <c r="M46" s="47"/>
      <c r="N46" s="47"/>
      <c r="O46" s="45"/>
    </row>
    <row r="47" spans="1:15" ht="12.75">
      <c r="A47" s="65"/>
      <c r="B47" s="51"/>
      <c r="F47" s="42"/>
      <c r="G47" s="42"/>
      <c r="H47" s="42"/>
      <c r="I47" s="42"/>
      <c r="J47" s="42"/>
      <c r="M47" s="42"/>
      <c r="N47" s="42"/>
      <c r="O47" s="45"/>
    </row>
    <row r="48" spans="1:15" ht="12.75">
      <c r="A48" s="66"/>
      <c r="B48" s="51"/>
      <c r="F48" s="42"/>
      <c r="G48" s="42"/>
      <c r="H48" s="42"/>
      <c r="I48" s="42"/>
      <c r="J48" s="42"/>
      <c r="M48" s="47"/>
      <c r="N48" s="47"/>
      <c r="O48" s="45"/>
    </row>
    <row r="49" spans="1:15" ht="12.75">
      <c r="A49" s="66"/>
      <c r="B49" s="50"/>
      <c r="F49" s="42"/>
      <c r="G49" s="42"/>
      <c r="H49" s="42"/>
      <c r="I49" s="42"/>
      <c r="J49" s="42"/>
      <c r="M49" s="41"/>
      <c r="N49" s="41"/>
      <c r="O49" s="40"/>
    </row>
    <row r="50" spans="1:15" ht="12.75">
      <c r="A50" s="66"/>
      <c r="B50" s="50"/>
      <c r="F50" s="42"/>
      <c r="G50" s="42"/>
      <c r="H50" s="42"/>
      <c r="I50" s="42"/>
      <c r="J50" s="42"/>
      <c r="M50" s="47"/>
      <c r="N50" s="47"/>
      <c r="O50" s="45"/>
    </row>
    <row r="51" spans="1:15" ht="12.75">
      <c r="A51" s="66"/>
      <c r="B51" s="51"/>
      <c r="F51" s="42"/>
      <c r="G51" s="42"/>
      <c r="H51" s="42"/>
      <c r="I51" s="42"/>
      <c r="J51" s="42"/>
      <c r="M51" s="47"/>
      <c r="N51" s="47"/>
      <c r="O51" s="45"/>
    </row>
    <row r="52" spans="1:15" ht="12.75">
      <c r="A52" s="66"/>
      <c r="B52" s="51"/>
      <c r="M52" s="41"/>
      <c r="N52" s="41"/>
      <c r="O52" s="40"/>
    </row>
    <row r="53" spans="2:15" ht="12.75">
      <c r="B53" s="51"/>
      <c r="M53" s="47"/>
      <c r="N53" s="47"/>
      <c r="O53" s="45"/>
    </row>
    <row r="54" spans="1:15" ht="12.75">
      <c r="A54" s="66"/>
      <c r="B54" s="50"/>
      <c r="M54" s="47"/>
      <c r="N54" s="47"/>
      <c r="O54" s="45"/>
    </row>
    <row r="55" spans="1:15" ht="12.75">
      <c r="A55" s="66"/>
      <c r="B55" s="51"/>
      <c r="M55" s="41"/>
      <c r="N55" s="41"/>
      <c r="O55" s="40"/>
    </row>
    <row r="56" spans="2:15" ht="12.75">
      <c r="B56" s="51"/>
      <c r="M56" s="47"/>
      <c r="N56" s="47"/>
      <c r="O56" s="45"/>
    </row>
    <row r="57" spans="1:15" ht="12.75">
      <c r="A57" s="66"/>
      <c r="B57" s="50"/>
      <c r="M57" s="47"/>
      <c r="N57" s="47"/>
      <c r="O57" s="45"/>
    </row>
    <row r="58" spans="1:15" ht="12.75">
      <c r="A58" s="66"/>
      <c r="B58" s="51"/>
      <c r="M58" s="26"/>
      <c r="N58" s="26"/>
      <c r="O58" s="26"/>
    </row>
    <row r="59" ht="12.75">
      <c r="B59" s="51"/>
    </row>
    <row r="60" spans="1:2" ht="12.75">
      <c r="A60" s="66"/>
      <c r="B60" s="50"/>
    </row>
    <row r="61" spans="1:2" ht="12.75">
      <c r="A61" s="66"/>
      <c r="B61" s="51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3" r:id="rId1"/>
  <headerFooter alignWithMargins="0">
    <oddHeader>&amp;R420040.xls</oddHeader>
    <oddFooter>&amp;LComune di Bologna - Dipartimento Programmazione</oddFooter>
  </headerFooter>
  <ignoredErrors>
    <ignoredError sqref="B7:K10 B15:J31 B11:J13" unlockedFormula="1"/>
    <ignoredError sqref="B14:J14 K15:K31 K11:K13 K14" formulaRange="1" unlockedFormula="1"/>
    <ignoredError sqref="K15:K31 K11:K13" formula="1" unlockedFormula="1"/>
    <ignoredError sqref="K14" formula="1" formulaRange="1" unlockedFormula="1"/>
    <ignoredError sqref="H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Q63"/>
  <sheetViews>
    <sheetView showZeros="0" zoomScale="90" zoomScaleNormal="90" zoomScalePageLayoutView="0" workbookViewId="0" topLeftCell="A1">
      <selection activeCell="J27" sqref="J27"/>
    </sheetView>
  </sheetViews>
  <sheetFormatPr defaultColWidth="9.00390625" defaultRowHeight="12"/>
  <cols>
    <col min="1" max="1" width="20.875" style="20" customWidth="1"/>
    <col min="2" max="4" width="9.125" style="20" customWidth="1"/>
    <col min="5" max="5" width="0.875" style="20" customWidth="1"/>
    <col min="6" max="10" width="9.75390625" style="20" customWidth="1"/>
    <col min="11" max="11" width="9.125" style="20" customWidth="1"/>
    <col min="12" max="12" width="9.25390625" style="20" customWidth="1"/>
    <col min="13" max="13" width="10.125" style="20" customWidth="1"/>
    <col min="14" max="14" width="10.875" style="20" customWidth="1"/>
    <col min="15" max="16384" width="9.125" style="20" customWidth="1"/>
  </cols>
  <sheetData>
    <row r="1" spans="1:17" ht="15">
      <c r="A1" s="71" t="s">
        <v>76</v>
      </c>
      <c r="B1" s="71"/>
      <c r="C1" s="71"/>
      <c r="D1" s="71"/>
      <c r="E1" s="71"/>
      <c r="F1" s="71"/>
      <c r="G1" s="55"/>
      <c r="H1" s="56"/>
      <c r="I1" s="72"/>
      <c r="J1" s="72"/>
      <c r="K1" s="72"/>
      <c r="L1" s="72"/>
      <c r="M1" s="72"/>
      <c r="N1" s="73" t="s">
        <v>26</v>
      </c>
      <c r="O1" s="56"/>
      <c r="P1" s="56"/>
      <c r="Q1" s="56"/>
    </row>
    <row r="2" spans="1:17" ht="15">
      <c r="A2" s="74" t="s">
        <v>75</v>
      </c>
      <c r="B2" s="75"/>
      <c r="C2" s="75"/>
      <c r="D2" s="75"/>
      <c r="E2" s="75"/>
      <c r="F2" s="75"/>
      <c r="G2" s="76"/>
      <c r="H2" s="77"/>
      <c r="I2" s="78"/>
      <c r="J2" s="78"/>
      <c r="K2" s="78"/>
      <c r="L2" s="78"/>
      <c r="M2" s="78"/>
      <c r="N2" s="78"/>
      <c r="O2" s="56"/>
      <c r="P2" s="56"/>
      <c r="Q2" s="56"/>
    </row>
    <row r="3" spans="1:17" ht="12.75">
      <c r="A3" s="79" t="s">
        <v>31</v>
      </c>
      <c r="B3" s="80" t="s">
        <v>1</v>
      </c>
      <c r="C3" s="81" t="s">
        <v>2</v>
      </c>
      <c r="D3" s="82"/>
      <c r="E3" s="83"/>
      <c r="F3" s="82" t="s">
        <v>3</v>
      </c>
      <c r="G3" s="84"/>
      <c r="H3" s="84"/>
      <c r="I3" s="82"/>
      <c r="J3" s="82" t="s">
        <v>4</v>
      </c>
      <c r="K3" s="85" t="s">
        <v>5</v>
      </c>
      <c r="L3" s="69" t="s">
        <v>33</v>
      </c>
      <c r="M3" s="86" t="s">
        <v>6</v>
      </c>
      <c r="N3" s="21" t="s">
        <v>32</v>
      </c>
      <c r="O3" s="56"/>
      <c r="P3" s="56"/>
      <c r="Q3" s="56"/>
    </row>
    <row r="4" spans="1:17" ht="13.5">
      <c r="A4" s="87"/>
      <c r="B4" s="88" t="s">
        <v>7</v>
      </c>
      <c r="C4" s="88" t="s">
        <v>8</v>
      </c>
      <c r="D4" s="89" t="s">
        <v>9</v>
      </c>
      <c r="E4" s="90"/>
      <c r="F4" s="91" t="s">
        <v>80</v>
      </c>
      <c r="G4" s="91" t="s">
        <v>81</v>
      </c>
      <c r="H4" s="91" t="s">
        <v>82</v>
      </c>
      <c r="I4" s="91" t="s">
        <v>83</v>
      </c>
      <c r="J4" s="91" t="s">
        <v>84</v>
      </c>
      <c r="K4" s="55"/>
      <c r="L4" s="22" t="s">
        <v>55</v>
      </c>
      <c r="M4" s="92" t="s">
        <v>30</v>
      </c>
      <c r="N4" s="22" t="s">
        <v>34</v>
      </c>
      <c r="O4" s="56"/>
      <c r="P4" s="56"/>
      <c r="Q4" s="56"/>
    </row>
    <row r="5" spans="1:17" ht="12.75">
      <c r="A5" s="76"/>
      <c r="B5" s="76"/>
      <c r="C5" s="76"/>
      <c r="D5" s="93" t="s">
        <v>30</v>
      </c>
      <c r="E5" s="94"/>
      <c r="F5" s="95"/>
      <c r="G5" s="95"/>
      <c r="H5" s="95"/>
      <c r="I5" s="95"/>
      <c r="J5" s="95"/>
      <c r="K5" s="96"/>
      <c r="L5" s="97" t="s">
        <v>53</v>
      </c>
      <c r="M5" s="98"/>
      <c r="N5" s="99" t="s">
        <v>56</v>
      </c>
      <c r="O5" s="56"/>
      <c r="P5" s="56"/>
      <c r="Q5" s="56"/>
    </row>
    <row r="6" spans="1:17" ht="12.75">
      <c r="A6" s="100" t="s">
        <v>11</v>
      </c>
      <c r="B6" s="38">
        <v>5</v>
      </c>
      <c r="C6" s="38">
        <v>40</v>
      </c>
      <c r="D6" s="39">
        <v>40</v>
      </c>
      <c r="E6" s="38"/>
      <c r="F6" s="38">
        <v>182</v>
      </c>
      <c r="G6" s="38">
        <v>172</v>
      </c>
      <c r="H6" s="38">
        <v>174</v>
      </c>
      <c r="I6" s="38">
        <v>169</v>
      </c>
      <c r="J6" s="38">
        <v>190</v>
      </c>
      <c r="K6" s="40">
        <v>887</v>
      </c>
      <c r="L6" s="52">
        <v>390</v>
      </c>
      <c r="M6" s="39">
        <v>887</v>
      </c>
      <c r="N6" s="52">
        <v>209</v>
      </c>
      <c r="O6" s="56"/>
      <c r="P6" s="67">
        <f>N6/K6*100</f>
        <v>23.562570462232244</v>
      </c>
      <c r="Q6" s="56"/>
    </row>
    <row r="7" spans="1:17" ht="12.75">
      <c r="A7" s="100" t="s">
        <v>12</v>
      </c>
      <c r="B7" s="38">
        <v>10</v>
      </c>
      <c r="C7" s="38">
        <v>95</v>
      </c>
      <c r="D7" s="39">
        <v>74</v>
      </c>
      <c r="E7" s="38">
        <v>0</v>
      </c>
      <c r="F7" s="38">
        <v>445</v>
      </c>
      <c r="G7" s="38">
        <v>445</v>
      </c>
      <c r="H7" s="38">
        <v>432</v>
      </c>
      <c r="I7" s="38">
        <v>440</v>
      </c>
      <c r="J7" s="38">
        <v>440</v>
      </c>
      <c r="K7" s="38">
        <v>2202</v>
      </c>
      <c r="L7" s="39">
        <v>1017</v>
      </c>
      <c r="M7" s="39">
        <v>1667</v>
      </c>
      <c r="N7" s="39">
        <v>676</v>
      </c>
      <c r="O7" s="56"/>
      <c r="P7" s="67">
        <f aca="true" t="shared" si="0" ref="P7:P31">N7/K7*100</f>
        <v>30.699364214350588</v>
      </c>
      <c r="Q7" s="56"/>
    </row>
    <row r="8" spans="1:17" ht="12.75">
      <c r="A8" s="101" t="s">
        <v>36</v>
      </c>
      <c r="B8" s="47">
        <v>4</v>
      </c>
      <c r="C8" s="102">
        <v>44</v>
      </c>
      <c r="D8" s="44">
        <v>30</v>
      </c>
      <c r="E8" s="103"/>
      <c r="F8" s="47">
        <v>211</v>
      </c>
      <c r="G8" s="47">
        <v>210</v>
      </c>
      <c r="H8" s="47">
        <v>198</v>
      </c>
      <c r="I8" s="47">
        <v>182</v>
      </c>
      <c r="J8" s="47">
        <v>212</v>
      </c>
      <c r="K8" s="45">
        <v>1013</v>
      </c>
      <c r="L8" s="46">
        <v>473</v>
      </c>
      <c r="M8" s="195">
        <v>678</v>
      </c>
      <c r="N8" s="53">
        <v>389</v>
      </c>
      <c r="O8" s="56"/>
      <c r="P8" s="67">
        <f t="shared" si="0"/>
        <v>38.400789733464954</v>
      </c>
      <c r="Q8" s="56"/>
    </row>
    <row r="9" spans="1:17" ht="12.75">
      <c r="A9" s="101" t="s">
        <v>37</v>
      </c>
      <c r="B9" s="47">
        <v>4</v>
      </c>
      <c r="C9" s="47">
        <v>31</v>
      </c>
      <c r="D9" s="48">
        <v>24</v>
      </c>
      <c r="E9" s="103"/>
      <c r="F9" s="47">
        <v>147</v>
      </c>
      <c r="G9" s="47">
        <v>147</v>
      </c>
      <c r="H9" s="47">
        <v>141</v>
      </c>
      <c r="I9" s="47">
        <v>161</v>
      </c>
      <c r="J9" s="47">
        <v>146</v>
      </c>
      <c r="K9" s="45">
        <v>742</v>
      </c>
      <c r="L9" s="46">
        <v>344</v>
      </c>
      <c r="M9" s="195">
        <v>542</v>
      </c>
      <c r="N9" s="53">
        <v>153</v>
      </c>
      <c r="O9" s="56"/>
      <c r="P9" s="67">
        <f t="shared" si="0"/>
        <v>20.619946091644206</v>
      </c>
      <c r="Q9" s="56"/>
    </row>
    <row r="10" spans="1:17" ht="12.75">
      <c r="A10" s="101" t="s">
        <v>38</v>
      </c>
      <c r="B10" s="47">
        <v>2</v>
      </c>
      <c r="C10" s="47">
        <v>20</v>
      </c>
      <c r="D10" s="48">
        <v>20</v>
      </c>
      <c r="E10" s="103"/>
      <c r="F10" s="47">
        <v>87</v>
      </c>
      <c r="G10" s="47">
        <v>88</v>
      </c>
      <c r="H10" s="47">
        <v>93</v>
      </c>
      <c r="I10" s="47">
        <v>97</v>
      </c>
      <c r="J10" s="47">
        <v>82</v>
      </c>
      <c r="K10" s="45">
        <v>447</v>
      </c>
      <c r="L10" s="46">
        <v>200</v>
      </c>
      <c r="M10" s="195">
        <v>447</v>
      </c>
      <c r="N10" s="53">
        <v>134</v>
      </c>
      <c r="O10" s="56"/>
      <c r="P10" s="67">
        <f t="shared" si="0"/>
        <v>29.977628635346754</v>
      </c>
      <c r="Q10" s="56"/>
    </row>
    <row r="11" spans="1:17" ht="12.75">
      <c r="A11" s="100" t="s">
        <v>13</v>
      </c>
      <c r="B11" s="38">
        <v>3</v>
      </c>
      <c r="C11" s="38">
        <v>41</v>
      </c>
      <c r="D11" s="39">
        <v>27</v>
      </c>
      <c r="E11" s="38">
        <v>0</v>
      </c>
      <c r="F11" s="38">
        <v>204</v>
      </c>
      <c r="G11" s="38">
        <v>173</v>
      </c>
      <c r="H11" s="38">
        <v>178</v>
      </c>
      <c r="I11" s="38">
        <v>167</v>
      </c>
      <c r="J11" s="38">
        <v>163</v>
      </c>
      <c r="K11" s="40">
        <v>885</v>
      </c>
      <c r="L11" s="39">
        <v>440</v>
      </c>
      <c r="M11" s="39">
        <v>572</v>
      </c>
      <c r="N11" s="39">
        <v>219</v>
      </c>
      <c r="O11" s="56"/>
      <c r="P11" s="67">
        <f t="shared" si="0"/>
        <v>24.74576271186441</v>
      </c>
      <c r="Q11" s="56"/>
    </row>
    <row r="12" spans="1:17" ht="12.75">
      <c r="A12" s="101" t="s">
        <v>39</v>
      </c>
      <c r="B12" s="47">
        <v>2</v>
      </c>
      <c r="C12" s="47">
        <v>26</v>
      </c>
      <c r="D12" s="48">
        <v>15</v>
      </c>
      <c r="E12" s="103"/>
      <c r="F12" s="47">
        <v>129</v>
      </c>
      <c r="G12" s="47">
        <v>102</v>
      </c>
      <c r="H12" s="47">
        <v>106</v>
      </c>
      <c r="I12" s="47">
        <v>108</v>
      </c>
      <c r="J12" s="47">
        <v>98</v>
      </c>
      <c r="K12" s="45">
        <v>543</v>
      </c>
      <c r="L12" s="46">
        <v>278</v>
      </c>
      <c r="M12" s="196">
        <v>303</v>
      </c>
      <c r="N12" s="53">
        <v>138</v>
      </c>
      <c r="O12" s="56"/>
      <c r="P12" s="67">
        <f t="shared" si="0"/>
        <v>25.41436464088398</v>
      </c>
      <c r="Q12" s="56"/>
    </row>
    <row r="13" spans="1:17" ht="12.75">
      <c r="A13" s="101" t="s">
        <v>40</v>
      </c>
      <c r="B13" s="47">
        <v>1</v>
      </c>
      <c r="C13" s="47">
        <v>15</v>
      </c>
      <c r="D13" s="48">
        <v>12</v>
      </c>
      <c r="E13" s="103"/>
      <c r="F13" s="47">
        <v>75</v>
      </c>
      <c r="G13" s="47">
        <v>71</v>
      </c>
      <c r="H13" s="47">
        <v>72</v>
      </c>
      <c r="I13" s="47">
        <v>59</v>
      </c>
      <c r="J13" s="47">
        <v>65</v>
      </c>
      <c r="K13" s="45">
        <v>342</v>
      </c>
      <c r="L13" s="46">
        <v>162</v>
      </c>
      <c r="M13" s="196">
        <v>269</v>
      </c>
      <c r="N13" s="53">
        <v>81</v>
      </c>
      <c r="O13" s="56"/>
      <c r="P13" s="67">
        <f t="shared" si="0"/>
        <v>23.684210526315788</v>
      </c>
      <c r="Q13" s="56"/>
    </row>
    <row r="14" spans="1:17" ht="12.75">
      <c r="A14" s="100" t="s">
        <v>14</v>
      </c>
      <c r="B14" s="38">
        <v>6</v>
      </c>
      <c r="C14" s="38">
        <v>53</v>
      </c>
      <c r="D14" s="39">
        <v>34</v>
      </c>
      <c r="E14" s="38">
        <v>0</v>
      </c>
      <c r="F14" s="38">
        <v>246</v>
      </c>
      <c r="G14" s="38">
        <v>270</v>
      </c>
      <c r="H14" s="38">
        <v>257</v>
      </c>
      <c r="I14" s="38">
        <v>227</v>
      </c>
      <c r="J14" s="38">
        <v>231</v>
      </c>
      <c r="K14" s="40">
        <v>1231</v>
      </c>
      <c r="L14" s="39">
        <v>607</v>
      </c>
      <c r="M14" s="39">
        <v>788</v>
      </c>
      <c r="N14" s="39">
        <v>234</v>
      </c>
      <c r="O14" s="56"/>
      <c r="P14" s="67">
        <f t="shared" si="0"/>
        <v>19.008935824532898</v>
      </c>
      <c r="Q14" s="56"/>
    </row>
    <row r="15" spans="1:17" ht="12.75">
      <c r="A15" s="101" t="s">
        <v>41</v>
      </c>
      <c r="B15" s="47">
        <v>3</v>
      </c>
      <c r="C15" s="47">
        <v>28</v>
      </c>
      <c r="D15" s="48">
        <v>18</v>
      </c>
      <c r="E15" s="103"/>
      <c r="F15" s="47">
        <v>136</v>
      </c>
      <c r="G15" s="47">
        <v>150</v>
      </c>
      <c r="H15" s="47">
        <v>144</v>
      </c>
      <c r="I15" s="47">
        <v>125</v>
      </c>
      <c r="J15" s="47">
        <v>120</v>
      </c>
      <c r="K15" s="45">
        <v>675</v>
      </c>
      <c r="L15" s="46">
        <v>338</v>
      </c>
      <c r="M15" s="196">
        <v>425</v>
      </c>
      <c r="N15" s="53">
        <v>119</v>
      </c>
      <c r="O15" s="56"/>
      <c r="P15" s="67">
        <f>N16/K16*100</f>
        <v>20.68345323741007</v>
      </c>
      <c r="Q15" s="56"/>
    </row>
    <row r="16" spans="1:17" ht="12.75">
      <c r="A16" s="101" t="s">
        <v>42</v>
      </c>
      <c r="B16" s="47">
        <v>3</v>
      </c>
      <c r="C16" s="47">
        <v>25</v>
      </c>
      <c r="D16" s="48">
        <v>16</v>
      </c>
      <c r="E16" s="103"/>
      <c r="F16" s="47">
        <v>110</v>
      </c>
      <c r="G16" s="47">
        <v>120</v>
      </c>
      <c r="H16" s="47">
        <v>113</v>
      </c>
      <c r="I16" s="47">
        <v>102</v>
      </c>
      <c r="J16" s="47">
        <v>111</v>
      </c>
      <c r="K16" s="45">
        <v>556</v>
      </c>
      <c r="L16" s="46">
        <v>269</v>
      </c>
      <c r="M16" s="196">
        <v>363</v>
      </c>
      <c r="N16" s="53">
        <v>115</v>
      </c>
      <c r="O16" s="56"/>
      <c r="P16" s="67">
        <f>N15/K15*100</f>
        <v>17.62962962962963</v>
      </c>
      <c r="Q16" s="56"/>
    </row>
    <row r="17" spans="1:17" ht="12.75">
      <c r="A17" s="100" t="s">
        <v>15</v>
      </c>
      <c r="B17" s="38">
        <v>5</v>
      </c>
      <c r="C17" s="38">
        <v>50</v>
      </c>
      <c r="D17" s="39">
        <v>36</v>
      </c>
      <c r="E17" s="49"/>
      <c r="F17" s="38">
        <v>191</v>
      </c>
      <c r="G17" s="38">
        <v>198</v>
      </c>
      <c r="H17" s="38">
        <v>200</v>
      </c>
      <c r="I17" s="38">
        <v>200</v>
      </c>
      <c r="J17" s="38">
        <v>210</v>
      </c>
      <c r="K17" s="40">
        <v>999</v>
      </c>
      <c r="L17" s="52">
        <v>449</v>
      </c>
      <c r="M17" s="197">
        <v>734</v>
      </c>
      <c r="N17" s="54">
        <v>329</v>
      </c>
      <c r="O17" s="56"/>
      <c r="P17" s="67">
        <f t="shared" si="0"/>
        <v>32.932932932932935</v>
      </c>
      <c r="Q17" s="56"/>
    </row>
    <row r="18" spans="1:17" ht="12.75">
      <c r="A18" s="100" t="s">
        <v>16</v>
      </c>
      <c r="B18" s="38">
        <v>6</v>
      </c>
      <c r="C18" s="38">
        <v>77</v>
      </c>
      <c r="D18" s="39">
        <v>37</v>
      </c>
      <c r="E18" s="38">
        <v>0</v>
      </c>
      <c r="F18" s="38">
        <v>371</v>
      </c>
      <c r="G18" s="38">
        <v>346</v>
      </c>
      <c r="H18" s="38">
        <v>331</v>
      </c>
      <c r="I18" s="38">
        <v>374</v>
      </c>
      <c r="J18" s="38">
        <v>340</v>
      </c>
      <c r="K18" s="40">
        <v>1762</v>
      </c>
      <c r="L18" s="39">
        <v>849</v>
      </c>
      <c r="M18" s="39">
        <v>855</v>
      </c>
      <c r="N18" s="39">
        <v>216</v>
      </c>
      <c r="O18" s="56"/>
      <c r="P18" s="67">
        <f t="shared" si="0"/>
        <v>12.258796821793416</v>
      </c>
      <c r="Q18" s="56"/>
    </row>
    <row r="19" spans="1:17" ht="12.75">
      <c r="A19" s="101" t="s">
        <v>43</v>
      </c>
      <c r="B19" s="47">
        <v>1</v>
      </c>
      <c r="C19" s="47">
        <v>12</v>
      </c>
      <c r="D19" s="48">
        <v>12</v>
      </c>
      <c r="E19" s="103"/>
      <c r="F19" s="47">
        <v>52</v>
      </c>
      <c r="G19" s="47">
        <v>49</v>
      </c>
      <c r="H19" s="47">
        <v>51</v>
      </c>
      <c r="I19" s="47">
        <v>73</v>
      </c>
      <c r="J19" s="47">
        <v>54</v>
      </c>
      <c r="K19" s="45">
        <v>279</v>
      </c>
      <c r="L19" s="46">
        <v>143</v>
      </c>
      <c r="M19" s="196">
        <v>279</v>
      </c>
      <c r="N19" s="53">
        <v>20</v>
      </c>
      <c r="O19" s="56"/>
      <c r="P19" s="67">
        <f t="shared" si="0"/>
        <v>7.168458781362006</v>
      </c>
      <c r="Q19" s="56"/>
    </row>
    <row r="20" spans="1:17" ht="12.75">
      <c r="A20" s="101" t="s">
        <v>44</v>
      </c>
      <c r="B20" s="47">
        <v>1</v>
      </c>
      <c r="C20" s="47">
        <v>20</v>
      </c>
      <c r="D20" s="48">
        <v>0</v>
      </c>
      <c r="E20" s="103"/>
      <c r="F20" s="47">
        <v>103</v>
      </c>
      <c r="G20" s="47">
        <v>88</v>
      </c>
      <c r="H20" s="47">
        <v>87</v>
      </c>
      <c r="I20" s="47">
        <v>96</v>
      </c>
      <c r="J20" s="47">
        <v>89</v>
      </c>
      <c r="K20" s="45">
        <v>463</v>
      </c>
      <c r="L20" s="46">
        <v>224</v>
      </c>
      <c r="M20" s="196">
        <v>0</v>
      </c>
      <c r="N20" s="53">
        <v>32</v>
      </c>
      <c r="O20" s="56"/>
      <c r="P20" s="67">
        <f t="shared" si="0"/>
        <v>6.911447084233262</v>
      </c>
      <c r="Q20" s="56"/>
    </row>
    <row r="21" spans="1:17" ht="12.75">
      <c r="A21" s="101" t="s">
        <v>45</v>
      </c>
      <c r="B21" s="47">
        <v>4</v>
      </c>
      <c r="C21" s="47">
        <v>45</v>
      </c>
      <c r="D21" s="48">
        <v>25</v>
      </c>
      <c r="E21" s="103"/>
      <c r="F21" s="47">
        <v>216</v>
      </c>
      <c r="G21" s="47">
        <v>209</v>
      </c>
      <c r="H21" s="47">
        <v>193</v>
      </c>
      <c r="I21" s="47">
        <v>205</v>
      </c>
      <c r="J21" s="47">
        <v>197</v>
      </c>
      <c r="K21" s="45">
        <v>1020</v>
      </c>
      <c r="L21" s="46">
        <v>482</v>
      </c>
      <c r="M21" s="196">
        <v>576</v>
      </c>
      <c r="N21" s="53">
        <v>164</v>
      </c>
      <c r="O21" s="56"/>
      <c r="P21" s="67">
        <f t="shared" si="0"/>
        <v>16.07843137254902</v>
      </c>
      <c r="Q21" s="56"/>
    </row>
    <row r="22" spans="1:17" ht="12.75">
      <c r="A22" s="100" t="s">
        <v>17</v>
      </c>
      <c r="B22" s="38">
        <v>7</v>
      </c>
      <c r="C22" s="38">
        <v>59</v>
      </c>
      <c r="D22" s="39">
        <v>44</v>
      </c>
      <c r="E22" s="38">
        <v>0</v>
      </c>
      <c r="F22" s="38">
        <v>278</v>
      </c>
      <c r="G22" s="38">
        <v>243</v>
      </c>
      <c r="H22" s="38">
        <v>248</v>
      </c>
      <c r="I22" s="38">
        <v>249</v>
      </c>
      <c r="J22" s="38">
        <v>261</v>
      </c>
      <c r="K22" s="40">
        <v>1279</v>
      </c>
      <c r="L22" s="39">
        <v>652</v>
      </c>
      <c r="M22" s="39">
        <v>943</v>
      </c>
      <c r="N22" s="39">
        <v>270</v>
      </c>
      <c r="O22" s="56"/>
      <c r="P22" s="67">
        <f t="shared" si="0"/>
        <v>21.11024237685692</v>
      </c>
      <c r="Q22" s="56"/>
    </row>
    <row r="23" spans="1:17" ht="12.75">
      <c r="A23" s="101" t="s">
        <v>46</v>
      </c>
      <c r="B23" s="47">
        <v>2</v>
      </c>
      <c r="C23" s="47">
        <v>15</v>
      </c>
      <c r="D23" s="48">
        <v>9</v>
      </c>
      <c r="E23" s="103"/>
      <c r="F23" s="47">
        <v>89</v>
      </c>
      <c r="G23" s="47">
        <v>48</v>
      </c>
      <c r="H23" s="47">
        <v>59</v>
      </c>
      <c r="I23" s="47">
        <v>63</v>
      </c>
      <c r="J23" s="47">
        <v>72</v>
      </c>
      <c r="K23" s="45">
        <v>331</v>
      </c>
      <c r="L23" s="46">
        <v>173</v>
      </c>
      <c r="M23" s="196">
        <v>198</v>
      </c>
      <c r="N23" s="53">
        <v>56</v>
      </c>
      <c r="O23" s="56"/>
      <c r="P23" s="67">
        <f t="shared" si="0"/>
        <v>16.91842900302115</v>
      </c>
      <c r="Q23" s="56"/>
    </row>
    <row r="24" spans="1:17" ht="12.75">
      <c r="A24" s="101" t="s">
        <v>47</v>
      </c>
      <c r="B24" s="47">
        <v>5</v>
      </c>
      <c r="C24" s="47">
        <v>44</v>
      </c>
      <c r="D24" s="48">
        <v>35</v>
      </c>
      <c r="E24" s="103"/>
      <c r="F24" s="47">
        <v>189</v>
      </c>
      <c r="G24" s="47">
        <v>195</v>
      </c>
      <c r="H24" s="47">
        <v>189</v>
      </c>
      <c r="I24" s="47">
        <v>186</v>
      </c>
      <c r="J24" s="47">
        <v>189</v>
      </c>
      <c r="K24" s="45">
        <v>948</v>
      </c>
      <c r="L24" s="46">
        <v>479</v>
      </c>
      <c r="M24" s="196">
        <v>745</v>
      </c>
      <c r="N24" s="53">
        <v>214</v>
      </c>
      <c r="O24" s="56"/>
      <c r="P24" s="67">
        <f t="shared" si="0"/>
        <v>22.573839662447256</v>
      </c>
      <c r="Q24" s="56"/>
    </row>
    <row r="25" spans="1:17" ht="12.75">
      <c r="A25" s="100" t="s">
        <v>18</v>
      </c>
      <c r="B25" s="38">
        <v>5</v>
      </c>
      <c r="C25" s="38">
        <v>51</v>
      </c>
      <c r="D25" s="39">
        <v>41</v>
      </c>
      <c r="E25" s="38">
        <v>0</v>
      </c>
      <c r="F25" s="38">
        <v>246</v>
      </c>
      <c r="G25" s="38">
        <v>254</v>
      </c>
      <c r="H25" s="38">
        <v>239</v>
      </c>
      <c r="I25" s="38">
        <v>238</v>
      </c>
      <c r="J25" s="38">
        <v>214</v>
      </c>
      <c r="K25" s="40">
        <v>1191</v>
      </c>
      <c r="L25" s="39">
        <v>562</v>
      </c>
      <c r="M25" s="39">
        <v>964</v>
      </c>
      <c r="N25" s="39">
        <v>159</v>
      </c>
      <c r="O25" s="56"/>
      <c r="P25" s="67">
        <f t="shared" si="0"/>
        <v>13.350125944584383</v>
      </c>
      <c r="Q25" s="56"/>
    </row>
    <row r="26" spans="1:17" ht="12.75">
      <c r="A26" s="101" t="s">
        <v>48</v>
      </c>
      <c r="B26" s="47">
        <v>4</v>
      </c>
      <c r="C26" s="47">
        <v>41</v>
      </c>
      <c r="D26" s="48">
        <v>31</v>
      </c>
      <c r="E26" s="103"/>
      <c r="F26" s="47">
        <v>198</v>
      </c>
      <c r="G26" s="47">
        <v>207</v>
      </c>
      <c r="H26" s="47">
        <v>193</v>
      </c>
      <c r="I26" s="47">
        <v>196</v>
      </c>
      <c r="J26" s="47">
        <v>171</v>
      </c>
      <c r="K26" s="45">
        <v>965</v>
      </c>
      <c r="L26" s="46">
        <v>463</v>
      </c>
      <c r="M26" s="196">
        <v>738</v>
      </c>
      <c r="N26" s="53">
        <v>87</v>
      </c>
      <c r="O26" s="56"/>
      <c r="P26" s="67">
        <f t="shared" si="0"/>
        <v>9.015544041450777</v>
      </c>
      <c r="Q26" s="56"/>
    </row>
    <row r="27" spans="1:17" ht="12.75">
      <c r="A27" s="101" t="s">
        <v>49</v>
      </c>
      <c r="B27" s="47">
        <v>1</v>
      </c>
      <c r="C27" s="47">
        <v>10</v>
      </c>
      <c r="D27" s="48">
        <v>10</v>
      </c>
      <c r="E27" s="103"/>
      <c r="F27" s="47">
        <v>48</v>
      </c>
      <c r="G27" s="47">
        <v>47</v>
      </c>
      <c r="H27" s="47">
        <v>46</v>
      </c>
      <c r="I27" s="47">
        <v>42</v>
      </c>
      <c r="J27" s="47">
        <v>43</v>
      </c>
      <c r="K27" s="45">
        <v>226</v>
      </c>
      <c r="L27" s="46">
        <v>99</v>
      </c>
      <c r="M27" s="196">
        <v>226</v>
      </c>
      <c r="N27" s="53">
        <v>72</v>
      </c>
      <c r="O27" s="56"/>
      <c r="P27" s="67">
        <f t="shared" si="0"/>
        <v>31.858407079646017</v>
      </c>
      <c r="Q27" s="56"/>
    </row>
    <row r="28" spans="1:17" ht="12.75">
      <c r="A28" s="100" t="s">
        <v>19</v>
      </c>
      <c r="B28" s="38">
        <v>7</v>
      </c>
      <c r="C28" s="38">
        <v>88</v>
      </c>
      <c r="D28" s="39">
        <v>51</v>
      </c>
      <c r="E28" s="38">
        <v>0</v>
      </c>
      <c r="F28" s="38">
        <v>402</v>
      </c>
      <c r="G28" s="38">
        <v>355</v>
      </c>
      <c r="H28" s="38">
        <v>396</v>
      </c>
      <c r="I28" s="38">
        <v>345</v>
      </c>
      <c r="J28" s="38">
        <v>403</v>
      </c>
      <c r="K28" s="40">
        <v>1901</v>
      </c>
      <c r="L28" s="39">
        <v>914</v>
      </c>
      <c r="M28" s="39">
        <v>1102</v>
      </c>
      <c r="N28" s="39">
        <v>331</v>
      </c>
      <c r="O28" s="56"/>
      <c r="P28" s="67">
        <f t="shared" si="0"/>
        <v>17.4118884797475</v>
      </c>
      <c r="Q28" s="56"/>
    </row>
    <row r="29" spans="1:17" ht="12.75">
      <c r="A29" s="101" t="s">
        <v>50</v>
      </c>
      <c r="B29" s="47">
        <v>5</v>
      </c>
      <c r="C29" s="47">
        <v>61</v>
      </c>
      <c r="D29" s="48">
        <v>32</v>
      </c>
      <c r="E29" s="103"/>
      <c r="F29" s="47">
        <v>285</v>
      </c>
      <c r="G29" s="47">
        <v>252</v>
      </c>
      <c r="H29" s="47">
        <v>288</v>
      </c>
      <c r="I29" s="47">
        <v>239</v>
      </c>
      <c r="J29" s="47">
        <v>266</v>
      </c>
      <c r="K29" s="45">
        <v>1330</v>
      </c>
      <c r="L29" s="46">
        <v>636</v>
      </c>
      <c r="M29" s="196">
        <v>694</v>
      </c>
      <c r="N29" s="53">
        <v>232</v>
      </c>
      <c r="O29" s="56"/>
      <c r="P29" s="67">
        <f t="shared" si="0"/>
        <v>17.44360902255639</v>
      </c>
      <c r="Q29" s="56"/>
    </row>
    <row r="30" spans="1:17" ht="12.75">
      <c r="A30" s="101" t="s">
        <v>51</v>
      </c>
      <c r="B30" s="47">
        <v>2</v>
      </c>
      <c r="C30" s="47">
        <v>27</v>
      </c>
      <c r="D30" s="48">
        <v>19</v>
      </c>
      <c r="E30" s="103"/>
      <c r="F30" s="47">
        <v>117</v>
      </c>
      <c r="G30" s="47">
        <v>103</v>
      </c>
      <c r="H30" s="47">
        <v>108</v>
      </c>
      <c r="I30" s="47">
        <v>106</v>
      </c>
      <c r="J30" s="47">
        <v>137</v>
      </c>
      <c r="K30" s="45">
        <v>571</v>
      </c>
      <c r="L30" s="46">
        <v>278</v>
      </c>
      <c r="M30" s="196">
        <v>408</v>
      </c>
      <c r="N30" s="53">
        <v>99</v>
      </c>
      <c r="O30" s="56"/>
      <c r="P30" s="67">
        <f t="shared" si="0"/>
        <v>17.338003502626968</v>
      </c>
      <c r="Q30" s="56"/>
    </row>
    <row r="31" spans="1:17" ht="12.75">
      <c r="A31" s="104" t="s">
        <v>52</v>
      </c>
      <c r="B31" s="23">
        <v>54</v>
      </c>
      <c r="C31" s="23">
        <v>554</v>
      </c>
      <c r="D31" s="31">
        <v>384</v>
      </c>
      <c r="E31" s="23">
        <v>0</v>
      </c>
      <c r="F31" s="23">
        <v>2565</v>
      </c>
      <c r="G31" s="23">
        <v>2456</v>
      </c>
      <c r="H31" s="23">
        <v>2455</v>
      </c>
      <c r="I31" s="23">
        <v>2409</v>
      </c>
      <c r="J31" s="23">
        <v>2452</v>
      </c>
      <c r="K31" s="23">
        <v>12337</v>
      </c>
      <c r="L31" s="31">
        <v>5880</v>
      </c>
      <c r="M31" s="31">
        <v>8512</v>
      </c>
      <c r="N31" s="31">
        <v>2643</v>
      </c>
      <c r="O31" s="56"/>
      <c r="P31" s="67">
        <f t="shared" si="0"/>
        <v>21.423360622517627</v>
      </c>
      <c r="Q31" s="56"/>
    </row>
    <row r="32" spans="1:17" ht="3" customHeight="1">
      <c r="A32" s="105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56"/>
      <c r="P32" s="56"/>
      <c r="Q32" s="56"/>
    </row>
    <row r="33" spans="1:17" ht="12.75">
      <c r="A33" s="107" t="s">
        <v>73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56"/>
      <c r="P33" s="56"/>
      <c r="Q33" s="56"/>
    </row>
    <row r="34" spans="1:17" ht="12.75">
      <c r="A34" s="107" t="s">
        <v>57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56"/>
      <c r="O34" s="56"/>
      <c r="P34" s="56"/>
      <c r="Q34" s="56"/>
    </row>
    <row r="35" spans="1:17" ht="12.75">
      <c r="A35" s="109" t="s">
        <v>74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6"/>
      <c r="P35" s="56"/>
      <c r="Q35" s="56"/>
    </row>
    <row r="36" spans="1:14" ht="12.75">
      <c r="A36" s="6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2.75">
      <c r="A37" s="6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ht="12.75">
      <c r="A38" s="62"/>
    </row>
    <row r="39" ht="12.75">
      <c r="A39" s="63"/>
    </row>
    <row r="40" spans="1:2" ht="12.75">
      <c r="A40" s="66"/>
      <c r="B40" s="50"/>
    </row>
    <row r="41" spans="1:2" ht="12.75">
      <c r="A41" s="64"/>
      <c r="B41" s="50"/>
    </row>
    <row r="42" spans="1:2" ht="12.75">
      <c r="A42" s="66"/>
      <c r="B42" s="51"/>
    </row>
    <row r="43" ht="12.75">
      <c r="A43" s="66"/>
    </row>
    <row r="44" spans="1:2" ht="12.75">
      <c r="A44" s="66"/>
      <c r="B44" s="51"/>
    </row>
    <row r="45" ht="12.75">
      <c r="B45" s="50"/>
    </row>
    <row r="46" spans="1:2" ht="12.75">
      <c r="A46" s="66"/>
      <c r="B46" s="51"/>
    </row>
    <row r="47" spans="1:2" ht="12.75">
      <c r="A47" s="66"/>
      <c r="B47" s="51"/>
    </row>
    <row r="48" ht="12.75">
      <c r="B48" s="50"/>
    </row>
    <row r="49" spans="1:2" ht="12.75">
      <c r="A49" s="65"/>
      <c r="B49" s="51"/>
    </row>
    <row r="50" spans="1:2" ht="12.75">
      <c r="A50" s="66"/>
      <c r="B50" s="51"/>
    </row>
    <row r="51" spans="1:2" ht="12.75">
      <c r="A51" s="66"/>
      <c r="B51" s="50"/>
    </row>
    <row r="52" spans="1:2" ht="12.75">
      <c r="A52" s="66"/>
      <c r="B52" s="50"/>
    </row>
    <row r="53" spans="1:2" ht="12.75">
      <c r="A53" s="66"/>
      <c r="B53" s="51"/>
    </row>
    <row r="54" spans="1:2" ht="12.75">
      <c r="A54" s="66"/>
      <c r="B54" s="51"/>
    </row>
    <row r="55" ht="12.75">
      <c r="B55" s="51"/>
    </row>
    <row r="56" spans="1:2" ht="12.75">
      <c r="A56" s="66"/>
      <c r="B56" s="50"/>
    </row>
    <row r="57" spans="1:2" ht="12.75">
      <c r="A57" s="66"/>
      <c r="B57" s="51"/>
    </row>
    <row r="58" ht="12.75">
      <c r="B58" s="51"/>
    </row>
    <row r="59" spans="1:2" ht="12.75">
      <c r="A59" s="66"/>
      <c r="B59" s="50"/>
    </row>
    <row r="60" spans="1:2" ht="12.75">
      <c r="A60" s="66"/>
      <c r="B60" s="51"/>
    </row>
    <row r="61" ht="12.75">
      <c r="B61" s="51"/>
    </row>
    <row r="62" spans="1:2" ht="12.75">
      <c r="A62" s="66"/>
      <c r="B62" s="50"/>
    </row>
    <row r="63" spans="1:2" ht="12.75">
      <c r="A63" s="66"/>
      <c r="B63" s="51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3" r:id="rId1"/>
  <headerFooter alignWithMargins="0">
    <oddHeader>&amp;R420040.xls</oddHeader>
    <oddFooter>&amp;LComune di Bologna - Dipartimento Programmazione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63"/>
  <sheetViews>
    <sheetView showZeros="0" zoomScale="90" zoomScaleNormal="90" zoomScalePageLayoutView="0" workbookViewId="0" topLeftCell="A1">
      <selection activeCell="F13" sqref="F13"/>
    </sheetView>
  </sheetViews>
  <sheetFormatPr defaultColWidth="9.00390625" defaultRowHeight="12"/>
  <cols>
    <col min="1" max="1" width="20.875" style="20" customWidth="1"/>
    <col min="2" max="4" width="9.125" style="20" customWidth="1"/>
    <col min="5" max="5" width="0.875" style="20" customWidth="1"/>
    <col min="6" max="10" width="9.75390625" style="20" customWidth="1"/>
    <col min="11" max="11" width="9.125" style="20" customWidth="1"/>
    <col min="12" max="12" width="9.25390625" style="20" customWidth="1"/>
    <col min="13" max="13" width="10.125" style="20" customWidth="1"/>
    <col min="14" max="15" width="10.875" style="20" customWidth="1"/>
    <col min="16" max="16384" width="9.125" style="20" customWidth="1"/>
  </cols>
  <sheetData>
    <row r="1" spans="1:17" ht="15">
      <c r="A1" s="71" t="s">
        <v>61</v>
      </c>
      <c r="B1" s="71"/>
      <c r="C1" s="71"/>
      <c r="D1" s="71"/>
      <c r="E1" s="71"/>
      <c r="F1" s="71"/>
      <c r="G1" s="55"/>
      <c r="H1" s="73" t="s">
        <v>26</v>
      </c>
      <c r="I1" s="72"/>
      <c r="J1" s="72"/>
      <c r="K1" s="72"/>
      <c r="L1" s="72"/>
      <c r="M1" s="72"/>
      <c r="N1" s="72"/>
      <c r="O1" s="72"/>
      <c r="P1" s="56"/>
      <c r="Q1" s="56"/>
    </row>
    <row r="2" spans="1:17" ht="15">
      <c r="A2" s="74" t="s">
        <v>71</v>
      </c>
      <c r="B2" s="75"/>
      <c r="C2" s="75"/>
      <c r="D2" s="75"/>
      <c r="E2" s="75"/>
      <c r="F2" s="75"/>
      <c r="G2" s="76"/>
      <c r="H2" s="77"/>
      <c r="I2" s="78"/>
      <c r="J2" s="78"/>
      <c r="K2" s="78"/>
      <c r="L2" s="78"/>
      <c r="M2" s="78"/>
      <c r="N2" s="78"/>
      <c r="O2" s="78"/>
      <c r="P2" s="56"/>
      <c r="Q2" s="56"/>
    </row>
    <row r="3" spans="1:17" ht="12.75">
      <c r="A3" s="79" t="s">
        <v>31</v>
      </c>
      <c r="B3" s="80" t="s">
        <v>1</v>
      </c>
      <c r="C3" s="81" t="s">
        <v>2</v>
      </c>
      <c r="D3" s="82"/>
      <c r="E3" s="83"/>
      <c r="F3" s="82" t="s">
        <v>3</v>
      </c>
      <c r="G3" s="84"/>
      <c r="H3" s="84"/>
      <c r="I3" s="82"/>
      <c r="J3" s="82" t="s">
        <v>4</v>
      </c>
      <c r="K3" s="85" t="s">
        <v>5</v>
      </c>
      <c r="L3" s="69" t="s">
        <v>33</v>
      </c>
      <c r="M3" s="86" t="s">
        <v>6</v>
      </c>
      <c r="N3" s="21" t="s">
        <v>33</v>
      </c>
      <c r="O3" s="21" t="s">
        <v>32</v>
      </c>
      <c r="P3" s="56"/>
      <c r="Q3" s="56"/>
    </row>
    <row r="4" spans="1:17" ht="13.5">
      <c r="A4" s="87"/>
      <c r="B4" s="88" t="s">
        <v>7</v>
      </c>
      <c r="C4" s="88" t="s">
        <v>8</v>
      </c>
      <c r="D4" s="89" t="s">
        <v>9</v>
      </c>
      <c r="E4" s="90"/>
      <c r="F4" s="91" t="s">
        <v>80</v>
      </c>
      <c r="G4" s="91" t="s">
        <v>81</v>
      </c>
      <c r="H4" s="91" t="s">
        <v>82</v>
      </c>
      <c r="I4" s="91" t="s">
        <v>83</v>
      </c>
      <c r="J4" s="91" t="s">
        <v>84</v>
      </c>
      <c r="K4" s="55"/>
      <c r="L4" s="22" t="s">
        <v>55</v>
      </c>
      <c r="M4" s="92" t="s">
        <v>30</v>
      </c>
      <c r="N4" s="22" t="s">
        <v>35</v>
      </c>
      <c r="O4" s="22" t="s">
        <v>34</v>
      </c>
      <c r="P4" s="56"/>
      <c r="Q4" s="56"/>
    </row>
    <row r="5" spans="1:17" ht="12.75">
      <c r="A5" s="76"/>
      <c r="B5" s="76"/>
      <c r="C5" s="76"/>
      <c r="D5" s="93" t="s">
        <v>30</v>
      </c>
      <c r="E5" s="94"/>
      <c r="F5" s="95"/>
      <c r="G5" s="95"/>
      <c r="H5" s="95"/>
      <c r="I5" s="95"/>
      <c r="J5" s="95"/>
      <c r="K5" s="96"/>
      <c r="L5" s="97" t="s">
        <v>53</v>
      </c>
      <c r="M5" s="98"/>
      <c r="N5" s="96"/>
      <c r="O5" s="99" t="s">
        <v>56</v>
      </c>
      <c r="P5" s="56"/>
      <c r="Q5" s="56"/>
    </row>
    <row r="6" spans="1:17" ht="12.75">
      <c r="A6" s="100" t="s">
        <v>11</v>
      </c>
      <c r="B6" s="38">
        <v>5</v>
      </c>
      <c r="C6" s="38">
        <v>40</v>
      </c>
      <c r="D6" s="39">
        <v>40</v>
      </c>
      <c r="E6" s="38"/>
      <c r="F6" s="38">
        <v>172</v>
      </c>
      <c r="G6" s="38">
        <v>174</v>
      </c>
      <c r="H6" s="38">
        <v>168</v>
      </c>
      <c r="I6" s="38">
        <v>189</v>
      </c>
      <c r="J6" s="100">
        <v>178</v>
      </c>
      <c r="K6" s="40">
        <f>F6+G6+H6+I6+J6</f>
        <v>881</v>
      </c>
      <c r="L6" s="52">
        <v>402</v>
      </c>
      <c r="M6" s="39">
        <v>881</v>
      </c>
      <c r="N6" s="52">
        <v>41</v>
      </c>
      <c r="O6" s="52">
        <v>176</v>
      </c>
      <c r="P6" s="56"/>
      <c r="Q6" s="67">
        <f aca="true" t="shared" si="0" ref="Q6:Q31">N6/K6*100</f>
        <v>4.6538024971623155</v>
      </c>
    </row>
    <row r="7" spans="1:17" ht="12.75">
      <c r="A7" s="100" t="s">
        <v>12</v>
      </c>
      <c r="B7" s="38">
        <f aca="true" t="shared" si="1" ref="B7:O7">SUM(B8:B10)</f>
        <v>11</v>
      </c>
      <c r="C7" s="38">
        <f t="shared" si="1"/>
        <v>95</v>
      </c>
      <c r="D7" s="39">
        <f t="shared" si="1"/>
        <v>75</v>
      </c>
      <c r="E7" s="38">
        <f t="shared" si="1"/>
        <v>0</v>
      </c>
      <c r="F7" s="38">
        <f t="shared" si="1"/>
        <v>446</v>
      </c>
      <c r="G7" s="38">
        <f t="shared" si="1"/>
        <v>434</v>
      </c>
      <c r="H7" s="38">
        <f t="shared" si="1"/>
        <v>426</v>
      </c>
      <c r="I7" s="38">
        <f t="shared" si="1"/>
        <v>434</v>
      </c>
      <c r="J7" s="38">
        <f t="shared" si="1"/>
        <v>434</v>
      </c>
      <c r="K7" s="38">
        <f t="shared" si="1"/>
        <v>2174</v>
      </c>
      <c r="L7" s="39">
        <f t="shared" si="1"/>
        <v>1003</v>
      </c>
      <c r="M7" s="39">
        <f t="shared" si="1"/>
        <v>1738</v>
      </c>
      <c r="N7" s="39">
        <f t="shared" si="1"/>
        <v>67</v>
      </c>
      <c r="O7" s="39">
        <f t="shared" si="1"/>
        <v>662</v>
      </c>
      <c r="P7" s="56"/>
      <c r="Q7" s="67">
        <f t="shared" si="0"/>
        <v>3.0818767249310026</v>
      </c>
    </row>
    <row r="8" spans="1:17" ht="12.75">
      <c r="A8" s="101" t="s">
        <v>36</v>
      </c>
      <c r="B8" s="47">
        <v>5</v>
      </c>
      <c r="C8" s="102">
        <v>44</v>
      </c>
      <c r="D8" s="44">
        <v>29</v>
      </c>
      <c r="E8" s="103"/>
      <c r="F8" s="47">
        <v>209</v>
      </c>
      <c r="G8" s="47">
        <v>200</v>
      </c>
      <c r="H8" s="47">
        <v>170</v>
      </c>
      <c r="I8" s="47">
        <v>210</v>
      </c>
      <c r="J8" s="101">
        <v>202</v>
      </c>
      <c r="K8" s="45">
        <f>J8+I8+H8+G8+F8</f>
        <v>991</v>
      </c>
      <c r="L8" s="46">
        <v>470</v>
      </c>
      <c r="M8" s="195">
        <v>662</v>
      </c>
      <c r="N8" s="53">
        <v>25</v>
      </c>
      <c r="O8" s="53">
        <v>375</v>
      </c>
      <c r="P8" s="56"/>
      <c r="Q8" s="67">
        <f t="shared" si="0"/>
        <v>2.5227043390514634</v>
      </c>
    </row>
    <row r="9" spans="1:17" ht="12.75">
      <c r="A9" s="101" t="s">
        <v>37</v>
      </c>
      <c r="B9" s="47">
        <v>4</v>
      </c>
      <c r="C9" s="47">
        <v>31</v>
      </c>
      <c r="D9" s="48">
        <v>26</v>
      </c>
      <c r="E9" s="103"/>
      <c r="F9" s="47">
        <v>143</v>
      </c>
      <c r="G9" s="47">
        <v>140</v>
      </c>
      <c r="H9" s="47">
        <v>161</v>
      </c>
      <c r="I9" s="47">
        <v>140</v>
      </c>
      <c r="J9" s="101">
        <v>139</v>
      </c>
      <c r="K9" s="45">
        <f>J9+I9+H9+G9+F9</f>
        <v>723</v>
      </c>
      <c r="L9" s="46">
        <v>333</v>
      </c>
      <c r="M9" s="195">
        <v>616</v>
      </c>
      <c r="N9" s="53">
        <v>24</v>
      </c>
      <c r="O9" s="53">
        <v>147</v>
      </c>
      <c r="P9" s="56"/>
      <c r="Q9" s="67">
        <f t="shared" si="0"/>
        <v>3.319502074688797</v>
      </c>
    </row>
    <row r="10" spans="1:17" ht="12.75">
      <c r="A10" s="101" t="s">
        <v>38</v>
      </c>
      <c r="B10" s="47">
        <v>2</v>
      </c>
      <c r="C10" s="47">
        <v>20</v>
      </c>
      <c r="D10" s="48">
        <v>20</v>
      </c>
      <c r="E10" s="103"/>
      <c r="F10" s="47">
        <v>94</v>
      </c>
      <c r="G10" s="47">
        <v>94</v>
      </c>
      <c r="H10" s="47">
        <v>95</v>
      </c>
      <c r="I10" s="47">
        <v>84</v>
      </c>
      <c r="J10" s="101">
        <v>93</v>
      </c>
      <c r="K10" s="45">
        <f>J10+I10+H10+G10+F10</f>
        <v>460</v>
      </c>
      <c r="L10" s="46">
        <v>200</v>
      </c>
      <c r="M10" s="195">
        <v>460</v>
      </c>
      <c r="N10" s="53">
        <v>18</v>
      </c>
      <c r="O10" s="53">
        <v>140</v>
      </c>
      <c r="P10" s="56"/>
      <c r="Q10" s="67">
        <f t="shared" si="0"/>
        <v>3.91304347826087</v>
      </c>
    </row>
    <row r="11" spans="1:17" ht="12.75">
      <c r="A11" s="100" t="s">
        <v>13</v>
      </c>
      <c r="B11" s="38">
        <f aca="true" t="shared" si="2" ref="B11:O11">SUM(B12:B13)</f>
        <v>3</v>
      </c>
      <c r="C11" s="38">
        <f t="shared" si="2"/>
        <v>39</v>
      </c>
      <c r="D11" s="39">
        <f t="shared" si="2"/>
        <v>25</v>
      </c>
      <c r="E11" s="38">
        <f t="shared" si="2"/>
        <v>0</v>
      </c>
      <c r="F11" s="38">
        <f t="shared" si="2"/>
        <v>169</v>
      </c>
      <c r="G11" s="38">
        <f t="shared" si="2"/>
        <v>177</v>
      </c>
      <c r="H11" s="38">
        <f t="shared" si="2"/>
        <v>159</v>
      </c>
      <c r="I11" s="38">
        <f t="shared" si="2"/>
        <v>154</v>
      </c>
      <c r="J11" s="38">
        <f t="shared" si="2"/>
        <v>150</v>
      </c>
      <c r="K11" s="40">
        <f>F11+G11+H11+I11+J11</f>
        <v>809</v>
      </c>
      <c r="L11" s="39">
        <f t="shared" si="2"/>
        <v>400</v>
      </c>
      <c r="M11" s="39">
        <f t="shared" si="2"/>
        <v>512</v>
      </c>
      <c r="N11" s="39">
        <f t="shared" si="2"/>
        <v>32</v>
      </c>
      <c r="O11" s="39">
        <f t="shared" si="2"/>
        <v>188</v>
      </c>
      <c r="P11" s="56"/>
      <c r="Q11" s="67">
        <f t="shared" si="0"/>
        <v>3.955500618046971</v>
      </c>
    </row>
    <row r="12" spans="1:17" ht="12.75">
      <c r="A12" s="101" t="s">
        <v>39</v>
      </c>
      <c r="B12" s="47">
        <v>2</v>
      </c>
      <c r="C12" s="47">
        <v>25</v>
      </c>
      <c r="D12" s="48">
        <v>14</v>
      </c>
      <c r="E12" s="103"/>
      <c r="F12" s="47">
        <v>101</v>
      </c>
      <c r="G12" s="47">
        <v>103</v>
      </c>
      <c r="H12" s="47">
        <v>101</v>
      </c>
      <c r="I12" s="47">
        <v>91</v>
      </c>
      <c r="J12" s="101">
        <v>103</v>
      </c>
      <c r="K12" s="45">
        <f>J12+I12+H12+G12+F12</f>
        <v>499</v>
      </c>
      <c r="L12" s="46">
        <v>259</v>
      </c>
      <c r="M12" s="196">
        <v>269</v>
      </c>
      <c r="N12" s="53">
        <v>23</v>
      </c>
      <c r="O12" s="53">
        <v>120</v>
      </c>
      <c r="P12" s="56"/>
      <c r="Q12" s="67">
        <f t="shared" si="0"/>
        <v>4.609218436873747</v>
      </c>
    </row>
    <row r="13" spans="1:17" ht="12.75">
      <c r="A13" s="101" t="s">
        <v>40</v>
      </c>
      <c r="B13" s="47">
        <v>1</v>
      </c>
      <c r="C13" s="47">
        <v>14</v>
      </c>
      <c r="D13" s="48">
        <v>11</v>
      </c>
      <c r="E13" s="103"/>
      <c r="F13" s="47">
        <v>68</v>
      </c>
      <c r="G13" s="47">
        <v>74</v>
      </c>
      <c r="H13" s="47">
        <v>58</v>
      </c>
      <c r="I13" s="47">
        <v>63</v>
      </c>
      <c r="J13" s="101">
        <v>47</v>
      </c>
      <c r="K13" s="45">
        <f>J13+I13+H13+G13+F13</f>
        <v>310</v>
      </c>
      <c r="L13" s="46">
        <v>141</v>
      </c>
      <c r="M13" s="196">
        <v>243</v>
      </c>
      <c r="N13" s="53">
        <v>9</v>
      </c>
      <c r="O13" s="53">
        <v>68</v>
      </c>
      <c r="P13" s="56"/>
      <c r="Q13" s="67">
        <f t="shared" si="0"/>
        <v>2.903225806451613</v>
      </c>
    </row>
    <row r="14" spans="1:17" ht="12.75">
      <c r="A14" s="100" t="s">
        <v>14</v>
      </c>
      <c r="B14" s="38">
        <f aca="true" t="shared" si="3" ref="B14:O14">SUM(B15:B16)</f>
        <v>6</v>
      </c>
      <c r="C14" s="38">
        <f t="shared" si="3"/>
        <v>51</v>
      </c>
      <c r="D14" s="39">
        <f t="shared" si="3"/>
        <v>32</v>
      </c>
      <c r="E14" s="38">
        <f t="shared" si="3"/>
        <v>0</v>
      </c>
      <c r="F14" s="38">
        <f t="shared" si="3"/>
        <v>258</v>
      </c>
      <c r="G14" s="38">
        <f t="shared" si="3"/>
        <v>253</v>
      </c>
      <c r="H14" s="38">
        <f t="shared" si="3"/>
        <v>227</v>
      </c>
      <c r="I14" s="38">
        <f t="shared" si="3"/>
        <v>232</v>
      </c>
      <c r="J14" s="38">
        <f t="shared" si="3"/>
        <v>212</v>
      </c>
      <c r="K14" s="40">
        <f>F14+G14+H14+I14+J14</f>
        <v>1182</v>
      </c>
      <c r="L14" s="39">
        <f t="shared" si="3"/>
        <v>605</v>
      </c>
      <c r="M14" s="39">
        <f>SUM(M15:M16)</f>
        <v>750</v>
      </c>
      <c r="N14" s="39">
        <f t="shared" si="3"/>
        <v>40</v>
      </c>
      <c r="O14" s="39">
        <f t="shared" si="3"/>
        <v>221</v>
      </c>
      <c r="P14" s="56"/>
      <c r="Q14" s="67">
        <f t="shared" si="0"/>
        <v>3.3840947546531304</v>
      </c>
    </row>
    <row r="15" spans="1:17" ht="12.75">
      <c r="A15" s="101" t="s">
        <v>41</v>
      </c>
      <c r="B15" s="47">
        <v>3</v>
      </c>
      <c r="C15" s="47">
        <v>27</v>
      </c>
      <c r="D15" s="48">
        <v>17</v>
      </c>
      <c r="E15" s="103"/>
      <c r="F15" s="47">
        <v>148</v>
      </c>
      <c r="G15" s="47">
        <v>141</v>
      </c>
      <c r="H15" s="47">
        <v>124</v>
      </c>
      <c r="I15" s="47">
        <v>124</v>
      </c>
      <c r="J15" s="47">
        <v>126</v>
      </c>
      <c r="K15" s="45">
        <f>J15+I15+H15+G15+F15</f>
        <v>663</v>
      </c>
      <c r="L15" s="46">
        <v>337</v>
      </c>
      <c r="M15" s="196">
        <v>414</v>
      </c>
      <c r="N15" s="53">
        <v>24</v>
      </c>
      <c r="O15" s="53">
        <v>117</v>
      </c>
      <c r="P15" s="56"/>
      <c r="Q15" s="67">
        <f t="shared" si="0"/>
        <v>3.619909502262444</v>
      </c>
    </row>
    <row r="16" spans="1:17" ht="12.75">
      <c r="A16" s="101" t="s">
        <v>42</v>
      </c>
      <c r="B16" s="47">
        <v>3</v>
      </c>
      <c r="C16" s="47">
        <v>24</v>
      </c>
      <c r="D16" s="48">
        <v>15</v>
      </c>
      <c r="E16" s="103"/>
      <c r="F16" s="47">
        <v>110</v>
      </c>
      <c r="G16" s="47">
        <v>112</v>
      </c>
      <c r="H16" s="47">
        <v>103</v>
      </c>
      <c r="I16" s="47">
        <v>108</v>
      </c>
      <c r="J16" s="101">
        <v>86</v>
      </c>
      <c r="K16" s="45">
        <f>J16+I16+H16+G16+F16</f>
        <v>519</v>
      </c>
      <c r="L16" s="46">
        <v>268</v>
      </c>
      <c r="M16" s="196">
        <v>336</v>
      </c>
      <c r="N16" s="196">
        <v>16</v>
      </c>
      <c r="O16" s="53">
        <v>104</v>
      </c>
      <c r="P16" s="56"/>
      <c r="Q16" s="67">
        <f t="shared" si="0"/>
        <v>3.0828516377649327</v>
      </c>
    </row>
    <row r="17" spans="1:17" ht="12.75">
      <c r="A17" s="100" t="s">
        <v>15</v>
      </c>
      <c r="B17" s="38">
        <v>5</v>
      </c>
      <c r="C17" s="38">
        <v>50</v>
      </c>
      <c r="D17" s="39">
        <v>36</v>
      </c>
      <c r="E17" s="49"/>
      <c r="F17" s="38">
        <v>191</v>
      </c>
      <c r="G17" s="38">
        <v>209</v>
      </c>
      <c r="H17" s="38">
        <v>205</v>
      </c>
      <c r="I17" s="38">
        <v>205</v>
      </c>
      <c r="J17" s="100">
        <v>202</v>
      </c>
      <c r="K17" s="40">
        <f>J17+I17+H17+G17+F17</f>
        <v>1012</v>
      </c>
      <c r="L17" s="52">
        <v>474</v>
      </c>
      <c r="M17" s="197">
        <v>734</v>
      </c>
      <c r="N17" s="54">
        <v>40</v>
      </c>
      <c r="O17" s="54">
        <v>371</v>
      </c>
      <c r="P17" s="56"/>
      <c r="Q17" s="67">
        <f t="shared" si="0"/>
        <v>3.9525691699604746</v>
      </c>
    </row>
    <row r="18" spans="1:17" ht="12.75">
      <c r="A18" s="100" t="s">
        <v>16</v>
      </c>
      <c r="B18" s="38">
        <f aca="true" t="shared" si="4" ref="B18:O18">SUM(B19:B21)</f>
        <v>6</v>
      </c>
      <c r="C18" s="38">
        <f t="shared" si="4"/>
        <v>77</v>
      </c>
      <c r="D18" s="39">
        <f t="shared" si="4"/>
        <v>37</v>
      </c>
      <c r="E18" s="38">
        <f t="shared" si="4"/>
        <v>0</v>
      </c>
      <c r="F18" s="38">
        <f t="shared" si="4"/>
        <v>344</v>
      </c>
      <c r="G18" s="38">
        <f t="shared" si="4"/>
        <v>336</v>
      </c>
      <c r="H18" s="38">
        <f t="shared" si="4"/>
        <v>369</v>
      </c>
      <c r="I18" s="38">
        <f t="shared" si="4"/>
        <v>334</v>
      </c>
      <c r="J18" s="38">
        <f t="shared" si="4"/>
        <v>334</v>
      </c>
      <c r="K18" s="40">
        <f>F18+G18+H18+I18+J18</f>
        <v>1717</v>
      </c>
      <c r="L18" s="39">
        <f t="shared" si="4"/>
        <v>854</v>
      </c>
      <c r="M18" s="39">
        <f t="shared" si="4"/>
        <v>827</v>
      </c>
      <c r="N18" s="39">
        <f t="shared" si="4"/>
        <v>33</v>
      </c>
      <c r="O18" s="39">
        <f t="shared" si="4"/>
        <v>203</v>
      </c>
      <c r="P18" s="56"/>
      <c r="Q18" s="67">
        <f t="shared" si="0"/>
        <v>1.92195690157251</v>
      </c>
    </row>
    <row r="19" spans="1:17" ht="12.75">
      <c r="A19" s="101" t="s">
        <v>43</v>
      </c>
      <c r="B19" s="47">
        <v>1</v>
      </c>
      <c r="C19" s="47">
        <v>12</v>
      </c>
      <c r="D19" s="48">
        <v>12</v>
      </c>
      <c r="E19" s="103"/>
      <c r="F19" s="47">
        <v>49</v>
      </c>
      <c r="G19" s="47">
        <v>50</v>
      </c>
      <c r="H19" s="47">
        <v>72</v>
      </c>
      <c r="I19" s="47">
        <v>46</v>
      </c>
      <c r="J19" s="47">
        <v>43</v>
      </c>
      <c r="K19" s="45">
        <f>J19+I19+H19+G19+F19</f>
        <v>260</v>
      </c>
      <c r="L19" s="46">
        <v>131</v>
      </c>
      <c r="M19" s="196">
        <v>260</v>
      </c>
      <c r="N19" s="53">
        <v>6</v>
      </c>
      <c r="O19" s="53">
        <v>19</v>
      </c>
      <c r="P19" s="56"/>
      <c r="Q19" s="67">
        <f t="shared" si="0"/>
        <v>2.307692307692308</v>
      </c>
    </row>
    <row r="20" spans="1:17" ht="12.75">
      <c r="A20" s="101" t="s">
        <v>44</v>
      </c>
      <c r="B20" s="47">
        <v>1</v>
      </c>
      <c r="C20" s="47">
        <v>20</v>
      </c>
      <c r="D20" s="48">
        <v>0</v>
      </c>
      <c r="E20" s="103"/>
      <c r="F20" s="47">
        <v>86</v>
      </c>
      <c r="G20" s="47">
        <v>89</v>
      </c>
      <c r="H20" s="47">
        <v>98</v>
      </c>
      <c r="I20" s="47">
        <v>91</v>
      </c>
      <c r="J20" s="47">
        <v>76</v>
      </c>
      <c r="K20" s="45">
        <f>J20+I20+H20+G20+F20</f>
        <v>440</v>
      </c>
      <c r="L20" s="46">
        <v>246</v>
      </c>
      <c r="M20" s="196">
        <v>0</v>
      </c>
      <c r="N20" s="53">
        <v>5</v>
      </c>
      <c r="O20" s="53">
        <v>35</v>
      </c>
      <c r="P20" s="56"/>
      <c r="Q20" s="67">
        <f t="shared" si="0"/>
        <v>1.1363636363636365</v>
      </c>
    </row>
    <row r="21" spans="1:17" ht="12.75">
      <c r="A21" s="101" t="s">
        <v>45</v>
      </c>
      <c r="B21" s="47">
        <v>4</v>
      </c>
      <c r="C21" s="47">
        <v>45</v>
      </c>
      <c r="D21" s="48">
        <v>25</v>
      </c>
      <c r="E21" s="103"/>
      <c r="F21" s="47">
        <v>209</v>
      </c>
      <c r="G21" s="47">
        <v>197</v>
      </c>
      <c r="H21" s="47">
        <v>199</v>
      </c>
      <c r="I21" s="47">
        <v>197</v>
      </c>
      <c r="J21" s="47">
        <v>215</v>
      </c>
      <c r="K21" s="45">
        <f>J21+I21+H21+G21+F21</f>
        <v>1017</v>
      </c>
      <c r="L21" s="46">
        <v>477</v>
      </c>
      <c r="M21" s="196">
        <v>567</v>
      </c>
      <c r="N21" s="53">
        <v>22</v>
      </c>
      <c r="O21" s="53">
        <v>149</v>
      </c>
      <c r="P21" s="56"/>
      <c r="Q21" s="67">
        <f t="shared" si="0"/>
        <v>2.1632251720747298</v>
      </c>
    </row>
    <row r="22" spans="1:17" ht="12.75">
      <c r="A22" s="100" t="s">
        <v>17</v>
      </c>
      <c r="B22" s="38">
        <f aca="true" t="shared" si="5" ref="B22:O22">SUM(B23:B24)</f>
        <v>7</v>
      </c>
      <c r="C22" s="38">
        <f t="shared" si="5"/>
        <v>59</v>
      </c>
      <c r="D22" s="39">
        <f t="shared" si="5"/>
        <v>39</v>
      </c>
      <c r="E22" s="38">
        <f t="shared" si="5"/>
        <v>0</v>
      </c>
      <c r="F22" s="38">
        <f t="shared" si="5"/>
        <v>242</v>
      </c>
      <c r="G22" s="38">
        <f t="shared" si="5"/>
        <v>247</v>
      </c>
      <c r="H22" s="38">
        <f t="shared" si="5"/>
        <v>241</v>
      </c>
      <c r="I22" s="38">
        <f t="shared" si="5"/>
        <v>250</v>
      </c>
      <c r="J22" s="38">
        <f t="shared" si="5"/>
        <v>264</v>
      </c>
      <c r="K22" s="40">
        <f>F22+G22+H22+I22+J22</f>
        <v>1244</v>
      </c>
      <c r="L22" s="39">
        <f t="shared" si="5"/>
        <v>613</v>
      </c>
      <c r="M22" s="39">
        <f t="shared" si="5"/>
        <v>823</v>
      </c>
      <c r="N22" s="39">
        <f t="shared" si="5"/>
        <v>44</v>
      </c>
      <c r="O22" s="39">
        <f t="shared" si="5"/>
        <v>305</v>
      </c>
      <c r="P22" s="56"/>
      <c r="Q22" s="67">
        <f t="shared" si="0"/>
        <v>3.536977491961415</v>
      </c>
    </row>
    <row r="23" spans="1:17" ht="12.75">
      <c r="A23" s="101" t="s">
        <v>46</v>
      </c>
      <c r="B23" s="47">
        <v>2</v>
      </c>
      <c r="C23" s="47">
        <v>15</v>
      </c>
      <c r="D23" s="48">
        <v>5</v>
      </c>
      <c r="E23" s="103"/>
      <c r="F23" s="47">
        <v>49</v>
      </c>
      <c r="G23" s="47">
        <v>58</v>
      </c>
      <c r="H23" s="47">
        <v>56</v>
      </c>
      <c r="I23" s="47">
        <v>66</v>
      </c>
      <c r="J23" s="47">
        <v>76</v>
      </c>
      <c r="K23" s="45">
        <f>J23+I23+H23+G23+F23</f>
        <v>305</v>
      </c>
      <c r="L23" s="46">
        <v>155</v>
      </c>
      <c r="M23" s="196">
        <v>110</v>
      </c>
      <c r="N23" s="53">
        <v>6</v>
      </c>
      <c r="O23" s="53">
        <v>74</v>
      </c>
      <c r="P23" s="56"/>
      <c r="Q23" s="67">
        <f t="shared" si="0"/>
        <v>1.9672131147540985</v>
      </c>
    </row>
    <row r="24" spans="1:17" ht="12.75">
      <c r="A24" s="101" t="s">
        <v>47</v>
      </c>
      <c r="B24" s="47">
        <v>5</v>
      </c>
      <c r="C24" s="47">
        <v>44</v>
      </c>
      <c r="D24" s="48">
        <v>34</v>
      </c>
      <c r="E24" s="103"/>
      <c r="F24" s="47">
        <v>193</v>
      </c>
      <c r="G24" s="47">
        <v>189</v>
      </c>
      <c r="H24" s="47">
        <v>185</v>
      </c>
      <c r="I24" s="47">
        <v>184</v>
      </c>
      <c r="J24" s="47">
        <v>188</v>
      </c>
      <c r="K24" s="45">
        <f>J24+I24+H24+G24+F24</f>
        <v>939</v>
      </c>
      <c r="L24" s="46">
        <v>458</v>
      </c>
      <c r="M24" s="196">
        <v>713</v>
      </c>
      <c r="N24" s="53">
        <v>38</v>
      </c>
      <c r="O24" s="53">
        <v>231</v>
      </c>
      <c r="P24" s="56"/>
      <c r="Q24" s="67">
        <f t="shared" si="0"/>
        <v>4.046858359957402</v>
      </c>
    </row>
    <row r="25" spans="1:17" ht="12.75">
      <c r="A25" s="100" t="s">
        <v>18</v>
      </c>
      <c r="B25" s="38">
        <f aca="true" t="shared" si="6" ref="B25:N25">SUM(B26:B27)</f>
        <v>5</v>
      </c>
      <c r="C25" s="38">
        <f t="shared" si="6"/>
        <v>51</v>
      </c>
      <c r="D25" s="39">
        <f t="shared" si="6"/>
        <v>41</v>
      </c>
      <c r="E25" s="38">
        <f t="shared" si="6"/>
        <v>0</v>
      </c>
      <c r="F25" s="38">
        <f t="shared" si="6"/>
        <v>251</v>
      </c>
      <c r="G25" s="38">
        <f t="shared" si="6"/>
        <v>235</v>
      </c>
      <c r="H25" s="38">
        <f t="shared" si="6"/>
        <v>231</v>
      </c>
      <c r="I25" s="38">
        <f t="shared" si="6"/>
        <v>205</v>
      </c>
      <c r="J25" s="38">
        <f t="shared" si="6"/>
        <v>223</v>
      </c>
      <c r="K25" s="40">
        <f>F25+G25+H25+I25+J25</f>
        <v>1145</v>
      </c>
      <c r="L25" s="39">
        <f t="shared" si="6"/>
        <v>550</v>
      </c>
      <c r="M25" s="39">
        <f t="shared" si="6"/>
        <v>927</v>
      </c>
      <c r="N25" s="39">
        <f t="shared" si="6"/>
        <v>21</v>
      </c>
      <c r="O25" s="39">
        <f>SUM(O26:O27)</f>
        <v>133</v>
      </c>
      <c r="P25" s="56"/>
      <c r="Q25" s="67">
        <f t="shared" si="0"/>
        <v>1.8340611353711789</v>
      </c>
    </row>
    <row r="26" spans="1:17" ht="12.75">
      <c r="A26" s="101" t="s">
        <v>48</v>
      </c>
      <c r="B26" s="47">
        <v>4</v>
      </c>
      <c r="C26" s="47">
        <v>41</v>
      </c>
      <c r="D26" s="48">
        <v>31</v>
      </c>
      <c r="E26" s="103"/>
      <c r="F26" s="47">
        <v>204</v>
      </c>
      <c r="G26" s="47">
        <v>191</v>
      </c>
      <c r="H26" s="47">
        <v>191</v>
      </c>
      <c r="I26" s="47">
        <v>169</v>
      </c>
      <c r="J26" s="47">
        <v>188</v>
      </c>
      <c r="K26" s="45">
        <f>J26+I26+H26+G26+F26</f>
        <v>943</v>
      </c>
      <c r="L26" s="46">
        <v>468</v>
      </c>
      <c r="M26" s="196">
        <v>725</v>
      </c>
      <c r="N26" s="53">
        <v>17</v>
      </c>
      <c r="O26" s="53">
        <v>72</v>
      </c>
      <c r="P26" s="56"/>
      <c r="Q26" s="67">
        <f t="shared" si="0"/>
        <v>1.8027571580063628</v>
      </c>
    </row>
    <row r="27" spans="1:17" ht="12.75">
      <c r="A27" s="101" t="s">
        <v>49</v>
      </c>
      <c r="B27" s="47">
        <v>1</v>
      </c>
      <c r="C27" s="47">
        <v>10</v>
      </c>
      <c r="D27" s="48">
        <v>10</v>
      </c>
      <c r="E27" s="103"/>
      <c r="F27" s="47">
        <v>47</v>
      </c>
      <c r="G27" s="47">
        <v>44</v>
      </c>
      <c r="H27" s="47">
        <v>40</v>
      </c>
      <c r="I27" s="47">
        <v>36</v>
      </c>
      <c r="J27" s="47">
        <v>35</v>
      </c>
      <c r="K27" s="45">
        <f>J27+I27+H27+G27+F27</f>
        <v>202</v>
      </c>
      <c r="L27" s="46">
        <v>82</v>
      </c>
      <c r="M27" s="196">
        <v>202</v>
      </c>
      <c r="N27" s="53">
        <v>4</v>
      </c>
      <c r="O27" s="53">
        <v>61</v>
      </c>
      <c r="P27" s="56"/>
      <c r="Q27" s="67">
        <f t="shared" si="0"/>
        <v>1.9801980198019802</v>
      </c>
    </row>
    <row r="28" spans="1:17" ht="12.75">
      <c r="A28" s="100" t="s">
        <v>19</v>
      </c>
      <c r="B28" s="38">
        <f aca="true" t="shared" si="7" ref="B28:O28">SUM(B29:B30)</f>
        <v>8</v>
      </c>
      <c r="C28" s="38">
        <f t="shared" si="7"/>
        <v>87</v>
      </c>
      <c r="D28" s="39">
        <f t="shared" si="7"/>
        <v>61</v>
      </c>
      <c r="E28" s="38">
        <f t="shared" si="7"/>
        <v>0</v>
      </c>
      <c r="F28" s="38">
        <f t="shared" si="7"/>
        <v>355</v>
      </c>
      <c r="G28" s="38">
        <f t="shared" si="7"/>
        <v>393</v>
      </c>
      <c r="H28" s="38">
        <f t="shared" si="7"/>
        <v>348</v>
      </c>
      <c r="I28" s="38">
        <f t="shared" si="7"/>
        <v>407</v>
      </c>
      <c r="J28" s="38">
        <f t="shared" si="7"/>
        <v>386</v>
      </c>
      <c r="K28" s="40">
        <f>F28+G28+H28+I28+J28</f>
        <v>1889</v>
      </c>
      <c r="L28" s="39">
        <f t="shared" si="7"/>
        <v>895</v>
      </c>
      <c r="M28" s="39">
        <f t="shared" si="7"/>
        <v>1354</v>
      </c>
      <c r="N28" s="39">
        <f t="shared" si="7"/>
        <v>48</v>
      </c>
      <c r="O28" s="39">
        <f t="shared" si="7"/>
        <v>316</v>
      </c>
      <c r="P28" s="56"/>
      <c r="Q28" s="67">
        <f t="shared" si="0"/>
        <v>2.541026998411858</v>
      </c>
    </row>
    <row r="29" spans="1:17" ht="12.75">
      <c r="A29" s="101" t="s">
        <v>50</v>
      </c>
      <c r="B29" s="47">
        <v>5</v>
      </c>
      <c r="C29" s="47">
        <v>59</v>
      </c>
      <c r="D29" s="48">
        <v>44</v>
      </c>
      <c r="E29" s="103"/>
      <c r="F29" s="47">
        <v>249</v>
      </c>
      <c r="G29" s="47">
        <v>284</v>
      </c>
      <c r="H29" s="47">
        <v>239</v>
      </c>
      <c r="I29" s="47">
        <v>268</v>
      </c>
      <c r="J29" s="47">
        <v>252</v>
      </c>
      <c r="K29" s="45">
        <f>J29+I29+H29+G29+F29</f>
        <v>1292</v>
      </c>
      <c r="L29" s="46">
        <v>612</v>
      </c>
      <c r="M29" s="196">
        <v>968</v>
      </c>
      <c r="N29" s="53">
        <v>36</v>
      </c>
      <c r="O29" s="53">
        <v>218</v>
      </c>
      <c r="P29" s="56"/>
      <c r="Q29" s="67">
        <f t="shared" si="0"/>
        <v>2.786377708978328</v>
      </c>
    </row>
    <row r="30" spans="1:17" ht="12.75">
      <c r="A30" s="101" t="s">
        <v>51</v>
      </c>
      <c r="B30" s="47">
        <v>3</v>
      </c>
      <c r="C30" s="47">
        <v>28</v>
      </c>
      <c r="D30" s="48">
        <v>17</v>
      </c>
      <c r="E30" s="103"/>
      <c r="F30" s="47">
        <v>106</v>
      </c>
      <c r="G30" s="47">
        <v>109</v>
      </c>
      <c r="H30" s="47">
        <v>109</v>
      </c>
      <c r="I30" s="47">
        <v>139</v>
      </c>
      <c r="J30" s="47">
        <v>134</v>
      </c>
      <c r="K30" s="45">
        <f>J30+I30+H30+G30+F30</f>
        <v>597</v>
      </c>
      <c r="L30" s="46">
        <v>283</v>
      </c>
      <c r="M30" s="196">
        <v>386</v>
      </c>
      <c r="N30" s="53">
        <v>12</v>
      </c>
      <c r="O30" s="53">
        <v>98</v>
      </c>
      <c r="P30" s="56"/>
      <c r="Q30" s="67">
        <f t="shared" si="0"/>
        <v>2.0100502512562812</v>
      </c>
    </row>
    <row r="31" spans="1:17" ht="12.75">
      <c r="A31" s="104" t="s">
        <v>52</v>
      </c>
      <c r="B31" s="23">
        <f aca="true" t="shared" si="8" ref="B31:N31">B28+B25+B22+B18+B17+B14+B11+B7+B6</f>
        <v>56</v>
      </c>
      <c r="C31" s="23">
        <f>C28+C25+C22+C18+C17+C14+C11+C7+C6</f>
        <v>549</v>
      </c>
      <c r="D31" s="31">
        <f t="shared" si="8"/>
        <v>386</v>
      </c>
      <c r="E31" s="23">
        <f t="shared" si="8"/>
        <v>0</v>
      </c>
      <c r="F31" s="23">
        <f t="shared" si="8"/>
        <v>2428</v>
      </c>
      <c r="G31" s="23">
        <f t="shared" si="8"/>
        <v>2458</v>
      </c>
      <c r="H31" s="23">
        <f t="shared" si="8"/>
        <v>2374</v>
      </c>
      <c r="I31" s="23">
        <f t="shared" si="8"/>
        <v>2410</v>
      </c>
      <c r="J31" s="23">
        <f t="shared" si="8"/>
        <v>2383</v>
      </c>
      <c r="K31" s="23">
        <f>K28+K25+K22+K18+K17+K14+K11+K7+K6</f>
        <v>12053</v>
      </c>
      <c r="L31" s="31">
        <f t="shared" si="8"/>
        <v>5796</v>
      </c>
      <c r="M31" s="31">
        <f t="shared" si="8"/>
        <v>8546</v>
      </c>
      <c r="N31" s="31">
        <f t="shared" si="8"/>
        <v>366</v>
      </c>
      <c r="O31" s="31">
        <f>O28+O25+O22+O18+O17+O14+O11+O7+O6</f>
        <v>2575</v>
      </c>
      <c r="P31" s="56"/>
      <c r="Q31" s="67">
        <f t="shared" si="0"/>
        <v>3.03658840122791</v>
      </c>
    </row>
    <row r="32" spans="1:17" ht="3" customHeight="1">
      <c r="A32" s="105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56"/>
      <c r="Q32" s="56"/>
    </row>
    <row r="33" spans="1:17" ht="12.75">
      <c r="A33" s="107" t="s">
        <v>54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56"/>
      <c r="Q33" s="56"/>
    </row>
    <row r="34" spans="1:17" ht="12.75">
      <c r="A34" s="193" t="s">
        <v>57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56"/>
      <c r="O34" s="56"/>
      <c r="P34" s="56"/>
      <c r="Q34" s="56"/>
    </row>
    <row r="35" spans="1:17" ht="12.75">
      <c r="A35" s="194" t="s">
        <v>60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56"/>
    </row>
    <row r="36" spans="1:15" ht="12.75">
      <c r="A36" s="6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2.75">
      <c r="A37" s="6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ht="12.75">
      <c r="A38" s="62"/>
    </row>
    <row r="39" ht="12.75">
      <c r="A39" s="63"/>
    </row>
    <row r="40" spans="1:2" ht="12.75">
      <c r="A40" s="66"/>
      <c r="B40" s="50"/>
    </row>
    <row r="41" spans="1:2" ht="12.75">
      <c r="A41" s="64"/>
      <c r="B41" s="50"/>
    </row>
    <row r="42" spans="1:2" ht="12.75">
      <c r="A42" s="66"/>
      <c r="B42" s="51"/>
    </row>
    <row r="43" spans="1:2" ht="12.75">
      <c r="A43" s="66"/>
      <c r="B43" s="51"/>
    </row>
    <row r="44" spans="1:2" ht="12.75">
      <c r="A44" s="66"/>
      <c r="B44" s="51"/>
    </row>
    <row r="45" ht="12.75">
      <c r="B45" s="50"/>
    </row>
    <row r="46" spans="1:2" ht="12.75">
      <c r="A46" s="66"/>
      <c r="B46" s="51"/>
    </row>
    <row r="47" spans="1:2" ht="12.75">
      <c r="A47" s="66"/>
      <c r="B47" s="51"/>
    </row>
    <row r="48" ht="12.75">
      <c r="B48" s="50"/>
    </row>
    <row r="49" spans="1:2" ht="12.75">
      <c r="A49" s="65"/>
      <c r="B49" s="51"/>
    </row>
    <row r="50" spans="1:2" ht="12.75">
      <c r="A50" s="66"/>
      <c r="B50" s="51"/>
    </row>
    <row r="51" spans="1:2" ht="12.75">
      <c r="A51" s="66"/>
      <c r="B51" s="50"/>
    </row>
    <row r="52" spans="1:2" ht="12.75">
      <c r="A52" s="66"/>
      <c r="B52" s="50"/>
    </row>
    <row r="53" spans="1:2" ht="12.75">
      <c r="A53" s="66"/>
      <c r="B53" s="51"/>
    </row>
    <row r="54" spans="1:2" ht="12.75">
      <c r="A54" s="66"/>
      <c r="B54" s="51"/>
    </row>
    <row r="55" ht="12.75">
      <c r="B55" s="51"/>
    </row>
    <row r="56" spans="1:2" ht="12.75">
      <c r="A56" s="66"/>
      <c r="B56" s="50"/>
    </row>
    <row r="57" spans="1:2" ht="12.75">
      <c r="A57" s="66"/>
      <c r="B57" s="51"/>
    </row>
    <row r="58" ht="12.75">
      <c r="B58" s="51"/>
    </row>
    <row r="59" spans="1:2" ht="12.75">
      <c r="A59" s="66"/>
      <c r="B59" s="50"/>
    </row>
    <row r="60" spans="1:2" ht="12.75">
      <c r="A60" s="66"/>
      <c r="B60" s="51"/>
    </row>
    <row r="61" ht="12.75">
      <c r="B61" s="51"/>
    </row>
    <row r="62" spans="1:2" ht="12.75">
      <c r="A62" s="66"/>
      <c r="B62" s="50"/>
    </row>
    <row r="63" spans="1:2" ht="12.75">
      <c r="A63" s="66"/>
      <c r="B63" s="51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3" r:id="rId1"/>
  <headerFooter alignWithMargins="0">
    <oddHeader>&amp;R420040.xls</oddHeader>
    <oddFooter>&amp;LComune di Bologna - Dipartimento Programmazione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39"/>
  <sheetViews>
    <sheetView showZeros="0" zoomScale="90" zoomScaleNormal="90" zoomScalePageLayoutView="0" workbookViewId="0" topLeftCell="A1">
      <selection activeCell="F13" sqref="F13"/>
    </sheetView>
  </sheetViews>
  <sheetFormatPr defaultColWidth="9.00390625" defaultRowHeight="12"/>
  <cols>
    <col min="1" max="1" width="20.875" style="20" customWidth="1"/>
    <col min="2" max="4" width="9.125" style="20" customWidth="1"/>
    <col min="5" max="5" width="0.875" style="20" customWidth="1"/>
    <col min="6" max="10" width="9.75390625" style="20" customWidth="1"/>
    <col min="11" max="11" width="9.125" style="20" customWidth="1"/>
    <col min="12" max="12" width="9.25390625" style="20" customWidth="1"/>
    <col min="13" max="13" width="10.125" style="20" customWidth="1"/>
    <col min="14" max="15" width="10.875" style="20" customWidth="1"/>
    <col min="16" max="16384" width="9.125" style="20" customWidth="1"/>
  </cols>
  <sheetData>
    <row r="1" spans="1:17" ht="15">
      <c r="A1" s="71" t="s">
        <v>61</v>
      </c>
      <c r="B1" s="71"/>
      <c r="C1" s="71"/>
      <c r="D1" s="71"/>
      <c r="E1" s="71"/>
      <c r="F1" s="71"/>
      <c r="G1" s="55"/>
      <c r="H1" s="73" t="s">
        <v>26</v>
      </c>
      <c r="I1" s="72"/>
      <c r="J1" s="72"/>
      <c r="K1" s="72"/>
      <c r="L1" s="72"/>
      <c r="M1" s="72"/>
      <c r="N1" s="72"/>
      <c r="O1" s="72"/>
      <c r="P1" s="56"/>
      <c r="Q1" s="56"/>
    </row>
    <row r="2" spans="1:17" ht="15">
      <c r="A2" s="118" t="s">
        <v>72</v>
      </c>
      <c r="B2" s="71"/>
      <c r="C2" s="71"/>
      <c r="D2" s="71"/>
      <c r="E2" s="71"/>
      <c r="F2" s="71"/>
      <c r="G2" s="55"/>
      <c r="H2" s="73"/>
      <c r="I2" s="72"/>
      <c r="J2" s="72"/>
      <c r="K2" s="72"/>
      <c r="L2" s="72"/>
      <c r="M2" s="72"/>
      <c r="N2" s="72"/>
      <c r="O2" s="72"/>
      <c r="P2" s="56"/>
      <c r="Q2" s="56"/>
    </row>
    <row r="3" spans="1:17" ht="12.75">
      <c r="A3" s="179" t="s">
        <v>31</v>
      </c>
      <c r="B3" s="180" t="s">
        <v>1</v>
      </c>
      <c r="C3" s="181" t="s">
        <v>2</v>
      </c>
      <c r="D3" s="182"/>
      <c r="E3" s="183"/>
      <c r="F3" s="182" t="s">
        <v>3</v>
      </c>
      <c r="G3" s="184"/>
      <c r="H3" s="184"/>
      <c r="I3" s="182"/>
      <c r="J3" s="182" t="s">
        <v>4</v>
      </c>
      <c r="K3" s="185" t="s">
        <v>5</v>
      </c>
      <c r="L3" s="37" t="s">
        <v>33</v>
      </c>
      <c r="M3" s="86" t="s">
        <v>6</v>
      </c>
      <c r="N3" s="21" t="s">
        <v>33</v>
      </c>
      <c r="O3" s="21" t="s">
        <v>32</v>
      </c>
      <c r="P3" s="56"/>
      <c r="Q3" s="56"/>
    </row>
    <row r="4" spans="1:17" ht="13.5">
      <c r="A4" s="87"/>
      <c r="B4" s="88" t="s">
        <v>7</v>
      </c>
      <c r="C4" s="88" t="s">
        <v>8</v>
      </c>
      <c r="D4" s="89" t="s">
        <v>9</v>
      </c>
      <c r="E4" s="90"/>
      <c r="F4" s="91" t="s">
        <v>80</v>
      </c>
      <c r="G4" s="91" t="s">
        <v>81</v>
      </c>
      <c r="H4" s="91" t="s">
        <v>82</v>
      </c>
      <c r="I4" s="91" t="s">
        <v>83</v>
      </c>
      <c r="J4" s="91" t="s">
        <v>84</v>
      </c>
      <c r="K4" s="55"/>
      <c r="L4" s="22" t="s">
        <v>55</v>
      </c>
      <c r="M4" s="92" t="s">
        <v>30</v>
      </c>
      <c r="N4" s="22" t="s">
        <v>35</v>
      </c>
      <c r="O4" s="22" t="s">
        <v>34</v>
      </c>
      <c r="P4" s="56"/>
      <c r="Q4" s="56"/>
    </row>
    <row r="5" spans="1:17" ht="12.75">
      <c r="A5" s="76"/>
      <c r="B5" s="76"/>
      <c r="C5" s="76"/>
      <c r="D5" s="93" t="s">
        <v>30</v>
      </c>
      <c r="E5" s="94"/>
      <c r="F5" s="95"/>
      <c r="G5" s="95"/>
      <c r="H5" s="95"/>
      <c r="I5" s="95"/>
      <c r="J5" s="95"/>
      <c r="K5" s="96"/>
      <c r="L5" s="97" t="s">
        <v>53</v>
      </c>
      <c r="M5" s="98"/>
      <c r="N5" s="96"/>
      <c r="O5" s="99" t="s">
        <v>56</v>
      </c>
      <c r="P5" s="56"/>
      <c r="Q5" s="56"/>
    </row>
    <row r="6" spans="1:18" ht="12.75">
      <c r="A6" s="100" t="s">
        <v>11</v>
      </c>
      <c r="B6" s="38">
        <v>5</v>
      </c>
      <c r="C6" s="38">
        <v>40</v>
      </c>
      <c r="D6" s="39">
        <v>40</v>
      </c>
      <c r="E6" s="38"/>
      <c r="F6" s="38">
        <v>171</v>
      </c>
      <c r="G6" s="38">
        <v>170</v>
      </c>
      <c r="H6" s="38">
        <v>186</v>
      </c>
      <c r="I6" s="38">
        <v>176</v>
      </c>
      <c r="J6" s="38">
        <v>150</v>
      </c>
      <c r="K6" s="40">
        <f>F6+G6+H6+I6+J6</f>
        <v>853</v>
      </c>
      <c r="L6" s="52">
        <v>404</v>
      </c>
      <c r="M6" s="39">
        <v>853</v>
      </c>
      <c r="N6" s="52">
        <v>41</v>
      </c>
      <c r="O6" s="52">
        <v>182</v>
      </c>
      <c r="P6" s="56"/>
      <c r="Q6" s="67">
        <f aca="true" t="shared" si="0" ref="Q6:Q31">N6/K6*100</f>
        <v>4.8065650644783116</v>
      </c>
      <c r="R6" s="68">
        <f>N6/O6*100</f>
        <v>22.52747252747253</v>
      </c>
    </row>
    <row r="7" spans="1:18" ht="12.75">
      <c r="A7" s="100" t="s">
        <v>12</v>
      </c>
      <c r="B7" s="38">
        <f aca="true" t="shared" si="1" ref="B7:O7">SUM(B8:B10)</f>
        <v>11</v>
      </c>
      <c r="C7" s="38">
        <f t="shared" si="1"/>
        <v>94</v>
      </c>
      <c r="D7" s="39">
        <f t="shared" si="1"/>
        <v>74</v>
      </c>
      <c r="E7" s="38">
        <f t="shared" si="1"/>
        <v>0</v>
      </c>
      <c r="F7" s="38">
        <f t="shared" si="1"/>
        <v>428</v>
      </c>
      <c r="G7" s="38">
        <f t="shared" si="1"/>
        <v>423</v>
      </c>
      <c r="H7" s="38">
        <f t="shared" si="1"/>
        <v>426</v>
      </c>
      <c r="I7" s="38">
        <f t="shared" si="1"/>
        <v>436</v>
      </c>
      <c r="J7" s="38">
        <f t="shared" si="1"/>
        <v>411</v>
      </c>
      <c r="K7" s="38">
        <f t="shared" si="1"/>
        <v>2124</v>
      </c>
      <c r="L7" s="39">
        <f t="shared" si="1"/>
        <v>1011</v>
      </c>
      <c r="M7" s="39">
        <f t="shared" si="1"/>
        <v>1705</v>
      </c>
      <c r="N7" s="39">
        <f t="shared" si="1"/>
        <v>62</v>
      </c>
      <c r="O7" s="39">
        <f t="shared" si="1"/>
        <v>613</v>
      </c>
      <c r="P7" s="56"/>
      <c r="Q7" s="67">
        <f t="shared" si="0"/>
        <v>2.919020715630885</v>
      </c>
      <c r="R7" s="68">
        <f aca="true" t="shared" si="2" ref="R7:R31">N7/O7*100</f>
        <v>10.114192495921696</v>
      </c>
    </row>
    <row r="8" spans="1:18" ht="12.75">
      <c r="A8" s="101" t="s">
        <v>36</v>
      </c>
      <c r="B8" s="47">
        <v>5</v>
      </c>
      <c r="C8" s="102">
        <v>43</v>
      </c>
      <c r="D8" s="44">
        <v>28</v>
      </c>
      <c r="E8" s="103"/>
      <c r="F8" s="47">
        <v>190</v>
      </c>
      <c r="G8" s="47">
        <v>171</v>
      </c>
      <c r="H8" s="47">
        <v>203</v>
      </c>
      <c r="I8" s="47">
        <v>197</v>
      </c>
      <c r="J8" s="47">
        <v>175</v>
      </c>
      <c r="K8" s="45">
        <f>J8+I8+H8+G8+F8</f>
        <v>936</v>
      </c>
      <c r="L8" s="46">
        <v>449</v>
      </c>
      <c r="M8" s="195">
        <v>624</v>
      </c>
      <c r="N8" s="53">
        <v>26</v>
      </c>
      <c r="O8" s="53">
        <v>337</v>
      </c>
      <c r="P8" s="56"/>
      <c r="Q8" s="67">
        <f t="shared" si="0"/>
        <v>2.7777777777777777</v>
      </c>
      <c r="R8" s="68">
        <f t="shared" si="2"/>
        <v>7.71513353115727</v>
      </c>
    </row>
    <row r="9" spans="1:18" ht="12.75">
      <c r="A9" s="101" t="s">
        <v>37</v>
      </c>
      <c r="B9" s="47">
        <v>4</v>
      </c>
      <c r="C9" s="47">
        <v>31</v>
      </c>
      <c r="D9" s="48">
        <v>26</v>
      </c>
      <c r="E9" s="103"/>
      <c r="F9" s="47">
        <v>140</v>
      </c>
      <c r="G9" s="47">
        <v>158</v>
      </c>
      <c r="H9" s="47">
        <v>140</v>
      </c>
      <c r="I9" s="47">
        <v>145</v>
      </c>
      <c r="J9" s="47">
        <v>145</v>
      </c>
      <c r="K9" s="45">
        <f>J9+I9+H9+G9+F9</f>
        <v>728</v>
      </c>
      <c r="L9" s="46">
        <v>360</v>
      </c>
      <c r="M9" s="195">
        <v>621</v>
      </c>
      <c r="N9" s="53">
        <v>21</v>
      </c>
      <c r="O9" s="53">
        <v>153</v>
      </c>
      <c r="P9" s="56"/>
      <c r="Q9" s="67">
        <f t="shared" si="0"/>
        <v>2.8846153846153846</v>
      </c>
      <c r="R9" s="68">
        <f t="shared" si="2"/>
        <v>13.725490196078432</v>
      </c>
    </row>
    <row r="10" spans="1:18" ht="12.75">
      <c r="A10" s="101" t="s">
        <v>38</v>
      </c>
      <c r="B10" s="47">
        <v>2</v>
      </c>
      <c r="C10" s="47">
        <v>20</v>
      </c>
      <c r="D10" s="48">
        <v>20</v>
      </c>
      <c r="E10" s="103"/>
      <c r="F10" s="47">
        <v>98</v>
      </c>
      <c r="G10" s="47">
        <v>94</v>
      </c>
      <c r="H10" s="47">
        <v>83</v>
      </c>
      <c r="I10" s="47">
        <v>94</v>
      </c>
      <c r="J10" s="47">
        <v>91</v>
      </c>
      <c r="K10" s="45">
        <f>J10+I10+H10+G10+F10</f>
        <v>460</v>
      </c>
      <c r="L10" s="46">
        <v>202</v>
      </c>
      <c r="M10" s="195">
        <v>460</v>
      </c>
      <c r="N10" s="53">
        <v>15</v>
      </c>
      <c r="O10" s="53">
        <v>123</v>
      </c>
      <c r="P10" s="56"/>
      <c r="Q10" s="67">
        <f t="shared" si="0"/>
        <v>3.260869565217391</v>
      </c>
      <c r="R10" s="68">
        <f t="shared" si="2"/>
        <v>12.195121951219512</v>
      </c>
    </row>
    <row r="11" spans="1:18" ht="12.75">
      <c r="A11" s="100" t="s">
        <v>13</v>
      </c>
      <c r="B11" s="38">
        <f aca="true" t="shared" si="3" ref="B11:O11">SUM(B12:B13)</f>
        <v>3</v>
      </c>
      <c r="C11" s="38">
        <f t="shared" si="3"/>
        <v>39</v>
      </c>
      <c r="D11" s="39">
        <f t="shared" si="3"/>
        <v>25</v>
      </c>
      <c r="E11" s="38">
        <f t="shared" si="3"/>
        <v>0</v>
      </c>
      <c r="F11" s="38">
        <f t="shared" si="3"/>
        <v>172</v>
      </c>
      <c r="G11" s="38">
        <f t="shared" si="3"/>
        <v>155</v>
      </c>
      <c r="H11" s="38">
        <f t="shared" si="3"/>
        <v>155</v>
      </c>
      <c r="I11" s="38">
        <f t="shared" si="3"/>
        <v>152</v>
      </c>
      <c r="J11" s="38">
        <f t="shared" si="3"/>
        <v>170</v>
      </c>
      <c r="K11" s="40">
        <f>F11+G11+H11+I11+J11</f>
        <v>804</v>
      </c>
      <c r="L11" s="39">
        <f t="shared" si="3"/>
        <v>392</v>
      </c>
      <c r="M11" s="39">
        <f t="shared" si="3"/>
        <v>532</v>
      </c>
      <c r="N11" s="39">
        <f t="shared" si="3"/>
        <v>35</v>
      </c>
      <c r="O11" s="39">
        <f t="shared" si="3"/>
        <v>204</v>
      </c>
      <c r="P11" s="56"/>
      <c r="Q11" s="67">
        <f t="shared" si="0"/>
        <v>4.353233830845771</v>
      </c>
      <c r="R11" s="68">
        <f t="shared" si="2"/>
        <v>17.15686274509804</v>
      </c>
    </row>
    <row r="12" spans="1:18" ht="12.75">
      <c r="A12" s="101" t="s">
        <v>39</v>
      </c>
      <c r="B12" s="47">
        <v>2</v>
      </c>
      <c r="C12" s="47">
        <v>25</v>
      </c>
      <c r="D12" s="48">
        <v>14</v>
      </c>
      <c r="E12" s="103"/>
      <c r="F12" s="47">
        <v>104</v>
      </c>
      <c r="G12" s="47">
        <v>97</v>
      </c>
      <c r="H12" s="47">
        <v>90</v>
      </c>
      <c r="I12" s="47">
        <v>103</v>
      </c>
      <c r="J12" s="47">
        <v>105</v>
      </c>
      <c r="K12" s="45">
        <f>J12+I12+H12+G12+F12</f>
        <v>499</v>
      </c>
      <c r="L12" s="46">
        <v>250</v>
      </c>
      <c r="M12" s="196">
        <v>280</v>
      </c>
      <c r="N12" s="53">
        <v>23</v>
      </c>
      <c r="O12" s="53">
        <v>140</v>
      </c>
      <c r="P12" s="56"/>
      <c r="Q12" s="67">
        <f t="shared" si="0"/>
        <v>4.609218436873747</v>
      </c>
      <c r="R12" s="68">
        <f t="shared" si="2"/>
        <v>16.428571428571427</v>
      </c>
    </row>
    <row r="13" spans="1:18" ht="12.75">
      <c r="A13" s="101" t="s">
        <v>40</v>
      </c>
      <c r="B13" s="47">
        <v>1</v>
      </c>
      <c r="C13" s="47">
        <v>14</v>
      </c>
      <c r="D13" s="48">
        <v>11</v>
      </c>
      <c r="E13" s="103"/>
      <c r="F13" s="47">
        <v>68</v>
      </c>
      <c r="G13" s="47">
        <v>58</v>
      </c>
      <c r="H13" s="47">
        <v>65</v>
      </c>
      <c r="I13" s="47">
        <v>49</v>
      </c>
      <c r="J13" s="47">
        <v>65</v>
      </c>
      <c r="K13" s="45">
        <f>J13+I13+H13+G13+F13</f>
        <v>305</v>
      </c>
      <c r="L13" s="46">
        <v>142</v>
      </c>
      <c r="M13" s="196">
        <v>252</v>
      </c>
      <c r="N13" s="53">
        <v>12</v>
      </c>
      <c r="O13" s="53">
        <v>64</v>
      </c>
      <c r="P13" s="56"/>
      <c r="Q13" s="67">
        <f t="shared" si="0"/>
        <v>3.934426229508197</v>
      </c>
      <c r="R13" s="68">
        <f t="shared" si="2"/>
        <v>18.75</v>
      </c>
    </row>
    <row r="14" spans="1:18" ht="12.75">
      <c r="A14" s="100" t="s">
        <v>14</v>
      </c>
      <c r="B14" s="38">
        <f aca="true" t="shared" si="4" ref="B14:O14">SUM(B15:B16)</f>
        <v>6</v>
      </c>
      <c r="C14" s="38">
        <f t="shared" si="4"/>
        <v>50</v>
      </c>
      <c r="D14" s="39">
        <f t="shared" si="4"/>
        <v>31</v>
      </c>
      <c r="E14" s="38">
        <f t="shared" si="4"/>
        <v>0</v>
      </c>
      <c r="F14" s="38">
        <f t="shared" si="4"/>
        <v>254</v>
      </c>
      <c r="G14" s="38">
        <f t="shared" si="4"/>
        <v>231</v>
      </c>
      <c r="H14" s="38">
        <f t="shared" si="4"/>
        <v>229</v>
      </c>
      <c r="I14" s="38">
        <f t="shared" si="4"/>
        <v>209</v>
      </c>
      <c r="J14" s="38">
        <f t="shared" si="4"/>
        <v>229</v>
      </c>
      <c r="K14" s="40">
        <f>F14+G14+H14+I14+J14</f>
        <v>1152</v>
      </c>
      <c r="L14" s="39">
        <f t="shared" si="4"/>
        <v>588</v>
      </c>
      <c r="M14" s="39">
        <f>SUM(M15:M16)</f>
        <v>721</v>
      </c>
      <c r="N14" s="39">
        <f t="shared" si="4"/>
        <v>38</v>
      </c>
      <c r="O14" s="39">
        <f t="shared" si="4"/>
        <v>220</v>
      </c>
      <c r="P14" s="56"/>
      <c r="Q14" s="67">
        <f t="shared" si="0"/>
        <v>3.298611111111111</v>
      </c>
      <c r="R14" s="68">
        <f t="shared" si="2"/>
        <v>17.272727272727273</v>
      </c>
    </row>
    <row r="15" spans="1:18" ht="12.75">
      <c r="A15" s="101" t="s">
        <v>41</v>
      </c>
      <c r="B15" s="47">
        <v>3</v>
      </c>
      <c r="C15" s="47">
        <v>26</v>
      </c>
      <c r="D15" s="48">
        <v>16</v>
      </c>
      <c r="E15" s="103"/>
      <c r="F15" s="47">
        <v>141</v>
      </c>
      <c r="G15" s="47">
        <v>125</v>
      </c>
      <c r="H15" s="47">
        <v>125</v>
      </c>
      <c r="I15" s="47">
        <v>127</v>
      </c>
      <c r="J15" s="47">
        <v>121</v>
      </c>
      <c r="K15" s="45">
        <f>J15+I15+H15+G15+F15</f>
        <v>639</v>
      </c>
      <c r="L15" s="46">
        <v>319</v>
      </c>
      <c r="M15" s="196">
        <v>389</v>
      </c>
      <c r="N15" s="53">
        <v>22</v>
      </c>
      <c r="O15" s="53">
        <v>124</v>
      </c>
      <c r="P15" s="56"/>
      <c r="Q15" s="67">
        <f t="shared" si="0"/>
        <v>3.4428794992175273</v>
      </c>
      <c r="R15" s="68">
        <f t="shared" si="2"/>
        <v>17.741935483870968</v>
      </c>
    </row>
    <row r="16" spans="1:18" ht="12.75">
      <c r="A16" s="101" t="s">
        <v>42</v>
      </c>
      <c r="B16" s="47">
        <v>3</v>
      </c>
      <c r="C16" s="47">
        <v>24</v>
      </c>
      <c r="D16" s="48">
        <v>15</v>
      </c>
      <c r="E16" s="103"/>
      <c r="F16" s="47">
        <v>113</v>
      </c>
      <c r="G16" s="47">
        <v>106</v>
      </c>
      <c r="H16" s="47">
        <v>104</v>
      </c>
      <c r="I16" s="47">
        <v>82</v>
      </c>
      <c r="J16" s="47">
        <v>108</v>
      </c>
      <c r="K16" s="45">
        <f>J16+I16+H16+G16+F16</f>
        <v>513</v>
      </c>
      <c r="L16" s="46">
        <v>269</v>
      </c>
      <c r="M16" s="196">
        <v>332</v>
      </c>
      <c r="N16" s="196">
        <v>16</v>
      </c>
      <c r="O16" s="53">
        <v>96</v>
      </c>
      <c r="P16" s="56"/>
      <c r="Q16" s="67">
        <f t="shared" si="0"/>
        <v>3.1189083820662766</v>
      </c>
      <c r="R16" s="68">
        <f t="shared" si="2"/>
        <v>16.666666666666664</v>
      </c>
    </row>
    <row r="17" spans="1:18" ht="12.75">
      <c r="A17" s="100" t="s">
        <v>15</v>
      </c>
      <c r="B17" s="38">
        <v>5</v>
      </c>
      <c r="C17" s="38">
        <v>50</v>
      </c>
      <c r="D17" s="39">
        <v>36</v>
      </c>
      <c r="E17" s="49"/>
      <c r="F17" s="38">
        <v>203</v>
      </c>
      <c r="G17" s="38">
        <v>209</v>
      </c>
      <c r="H17" s="38">
        <v>210</v>
      </c>
      <c r="I17" s="38">
        <v>192</v>
      </c>
      <c r="J17" s="38">
        <v>215</v>
      </c>
      <c r="K17" s="40">
        <f>J17+I17+H17+G17+F17</f>
        <v>1029</v>
      </c>
      <c r="L17" s="52">
        <v>499</v>
      </c>
      <c r="M17" s="197">
        <v>746</v>
      </c>
      <c r="N17" s="54">
        <v>33</v>
      </c>
      <c r="O17" s="54">
        <v>354</v>
      </c>
      <c r="P17" s="56"/>
      <c r="Q17" s="67">
        <f t="shared" si="0"/>
        <v>3.206997084548105</v>
      </c>
      <c r="R17" s="68">
        <f t="shared" si="2"/>
        <v>9.322033898305085</v>
      </c>
    </row>
    <row r="18" spans="1:18" ht="12.75">
      <c r="A18" s="100" t="s">
        <v>16</v>
      </c>
      <c r="B18" s="38">
        <f aca="true" t="shared" si="5" ref="B18:O18">SUM(B19:B21)</f>
        <v>6</v>
      </c>
      <c r="C18" s="38">
        <f t="shared" si="5"/>
        <v>78</v>
      </c>
      <c r="D18" s="39">
        <f t="shared" si="5"/>
        <v>22</v>
      </c>
      <c r="E18" s="38">
        <f t="shared" si="5"/>
        <v>0</v>
      </c>
      <c r="F18" s="38">
        <f t="shared" si="5"/>
        <v>342</v>
      </c>
      <c r="G18" s="38">
        <f t="shared" si="5"/>
        <v>364</v>
      </c>
      <c r="H18" s="38">
        <f t="shared" si="5"/>
        <v>339</v>
      </c>
      <c r="I18" s="38">
        <f t="shared" si="5"/>
        <v>335</v>
      </c>
      <c r="J18" s="38">
        <f t="shared" si="5"/>
        <v>375</v>
      </c>
      <c r="K18" s="40">
        <f>F18+G18+H18+I18+J18</f>
        <v>1755</v>
      </c>
      <c r="L18" s="39">
        <f t="shared" si="5"/>
        <v>851</v>
      </c>
      <c r="M18" s="39">
        <f t="shared" si="5"/>
        <v>502</v>
      </c>
      <c r="N18" s="39">
        <f t="shared" si="5"/>
        <v>33</v>
      </c>
      <c r="O18" s="39">
        <f t="shared" si="5"/>
        <v>207</v>
      </c>
      <c r="P18" s="56"/>
      <c r="Q18" s="67">
        <f t="shared" si="0"/>
        <v>1.8803418803418803</v>
      </c>
      <c r="R18" s="68">
        <f t="shared" si="2"/>
        <v>15.942028985507244</v>
      </c>
    </row>
    <row r="19" spans="1:18" ht="12.75">
      <c r="A19" s="101" t="s">
        <v>43</v>
      </c>
      <c r="B19" s="47">
        <v>1</v>
      </c>
      <c r="C19" s="47">
        <v>12</v>
      </c>
      <c r="D19" s="48">
        <v>12</v>
      </c>
      <c r="E19" s="103"/>
      <c r="F19" s="47">
        <v>50</v>
      </c>
      <c r="G19" s="47">
        <v>69</v>
      </c>
      <c r="H19" s="47">
        <v>45</v>
      </c>
      <c r="I19" s="47">
        <v>42</v>
      </c>
      <c r="J19" s="47">
        <v>51</v>
      </c>
      <c r="K19" s="45">
        <f>J19+I19+H19+G19+F19</f>
        <v>257</v>
      </c>
      <c r="L19" s="46">
        <v>121</v>
      </c>
      <c r="M19" s="196">
        <v>257</v>
      </c>
      <c r="N19" s="53">
        <v>6</v>
      </c>
      <c r="O19" s="53">
        <v>18</v>
      </c>
      <c r="P19" s="56"/>
      <c r="Q19" s="67">
        <f t="shared" si="0"/>
        <v>2.3346303501945527</v>
      </c>
      <c r="R19" s="68">
        <f t="shared" si="2"/>
        <v>33.33333333333333</v>
      </c>
    </row>
    <row r="20" spans="1:18" ht="12.75">
      <c r="A20" s="101" t="s">
        <v>44</v>
      </c>
      <c r="B20" s="47">
        <v>1</v>
      </c>
      <c r="C20" s="47">
        <v>20</v>
      </c>
      <c r="D20" s="48">
        <v>0</v>
      </c>
      <c r="E20" s="103"/>
      <c r="F20" s="47">
        <v>91</v>
      </c>
      <c r="G20" s="47">
        <v>100</v>
      </c>
      <c r="H20" s="47">
        <v>90</v>
      </c>
      <c r="I20" s="47">
        <v>78</v>
      </c>
      <c r="J20" s="47">
        <v>99</v>
      </c>
      <c r="K20" s="45">
        <f>J20+I20+H20+G20+F20</f>
        <v>458</v>
      </c>
      <c r="L20" s="46">
        <v>235</v>
      </c>
      <c r="M20" s="196">
        <v>0</v>
      </c>
      <c r="N20" s="53">
        <v>6</v>
      </c>
      <c r="O20" s="53">
        <v>35</v>
      </c>
      <c r="P20" s="56"/>
      <c r="Q20" s="67">
        <f t="shared" si="0"/>
        <v>1.3100436681222707</v>
      </c>
      <c r="R20" s="68">
        <f t="shared" si="2"/>
        <v>17.142857142857142</v>
      </c>
    </row>
    <row r="21" spans="1:18" ht="12.75">
      <c r="A21" s="101" t="s">
        <v>45</v>
      </c>
      <c r="B21" s="47">
        <v>4</v>
      </c>
      <c r="C21" s="47">
        <v>46</v>
      </c>
      <c r="D21" s="48">
        <v>10</v>
      </c>
      <c r="E21" s="103"/>
      <c r="F21" s="47">
        <v>201</v>
      </c>
      <c r="G21" s="47">
        <v>195</v>
      </c>
      <c r="H21" s="47">
        <v>204</v>
      </c>
      <c r="I21" s="47">
        <v>215</v>
      </c>
      <c r="J21" s="47">
        <v>225</v>
      </c>
      <c r="K21" s="45">
        <f>J21+I21+H21+G21+F21</f>
        <v>1040</v>
      </c>
      <c r="L21" s="46">
        <v>495</v>
      </c>
      <c r="M21" s="196">
        <v>245</v>
      </c>
      <c r="N21" s="53">
        <v>21</v>
      </c>
      <c r="O21" s="53">
        <v>154</v>
      </c>
      <c r="P21" s="56"/>
      <c r="Q21" s="67">
        <f t="shared" si="0"/>
        <v>2.019230769230769</v>
      </c>
      <c r="R21" s="68">
        <f t="shared" si="2"/>
        <v>13.636363636363635</v>
      </c>
    </row>
    <row r="22" spans="1:18" ht="12.75">
      <c r="A22" s="100" t="s">
        <v>17</v>
      </c>
      <c r="B22" s="38">
        <f aca="true" t="shared" si="6" ref="B22:O22">SUM(B23:B24)</f>
        <v>7</v>
      </c>
      <c r="C22" s="38">
        <f t="shared" si="6"/>
        <v>60</v>
      </c>
      <c r="D22" s="39">
        <f t="shared" si="6"/>
        <v>42</v>
      </c>
      <c r="E22" s="38">
        <f t="shared" si="6"/>
        <v>0</v>
      </c>
      <c r="F22" s="38">
        <f t="shared" si="6"/>
        <v>251</v>
      </c>
      <c r="G22" s="38">
        <f t="shared" si="6"/>
        <v>234</v>
      </c>
      <c r="H22" s="38">
        <f t="shared" si="6"/>
        <v>241</v>
      </c>
      <c r="I22" s="38">
        <f t="shared" si="6"/>
        <v>259</v>
      </c>
      <c r="J22" s="38">
        <f t="shared" si="6"/>
        <v>247</v>
      </c>
      <c r="K22" s="40">
        <f>F22+G22+H22+I22+J22</f>
        <v>1232</v>
      </c>
      <c r="L22" s="39">
        <f t="shared" si="6"/>
        <v>573</v>
      </c>
      <c r="M22" s="39">
        <f t="shared" si="6"/>
        <v>877</v>
      </c>
      <c r="N22" s="39">
        <f t="shared" si="6"/>
        <v>47</v>
      </c>
      <c r="O22" s="39">
        <f t="shared" si="6"/>
        <v>292</v>
      </c>
      <c r="P22" s="56"/>
      <c r="Q22" s="67">
        <f t="shared" si="0"/>
        <v>3.8149350649350646</v>
      </c>
      <c r="R22" s="68">
        <f t="shared" si="2"/>
        <v>16.095890410958905</v>
      </c>
    </row>
    <row r="23" spans="1:18" ht="12.75">
      <c r="A23" s="101" t="s">
        <v>46</v>
      </c>
      <c r="B23" s="47">
        <v>2</v>
      </c>
      <c r="C23" s="47">
        <v>16</v>
      </c>
      <c r="D23" s="48">
        <v>8</v>
      </c>
      <c r="E23" s="103"/>
      <c r="F23" s="47">
        <v>60</v>
      </c>
      <c r="G23" s="47">
        <v>52</v>
      </c>
      <c r="H23" s="47">
        <v>66</v>
      </c>
      <c r="I23" s="47">
        <v>72</v>
      </c>
      <c r="J23" s="47">
        <v>63</v>
      </c>
      <c r="K23" s="45">
        <f>J23+I23+H23+G23+F23</f>
        <v>313</v>
      </c>
      <c r="L23" s="46">
        <v>152</v>
      </c>
      <c r="M23" s="196">
        <v>174</v>
      </c>
      <c r="N23" s="53">
        <v>9</v>
      </c>
      <c r="O23" s="53">
        <v>87</v>
      </c>
      <c r="P23" s="56"/>
      <c r="Q23" s="67">
        <f t="shared" si="0"/>
        <v>2.8753993610223643</v>
      </c>
      <c r="R23" s="68">
        <f t="shared" si="2"/>
        <v>10.344827586206897</v>
      </c>
    </row>
    <row r="24" spans="1:18" ht="12.75">
      <c r="A24" s="101" t="s">
        <v>47</v>
      </c>
      <c r="B24" s="47">
        <v>5</v>
      </c>
      <c r="C24" s="47">
        <v>44</v>
      </c>
      <c r="D24" s="48">
        <v>34</v>
      </c>
      <c r="E24" s="103"/>
      <c r="F24" s="47">
        <v>191</v>
      </c>
      <c r="G24" s="47">
        <v>182</v>
      </c>
      <c r="H24" s="47">
        <v>175</v>
      </c>
      <c r="I24" s="47">
        <v>187</v>
      </c>
      <c r="J24" s="47">
        <v>184</v>
      </c>
      <c r="K24" s="45">
        <f>J24+I24+H24+G24+F24</f>
        <v>919</v>
      </c>
      <c r="L24" s="46">
        <v>421</v>
      </c>
      <c r="M24" s="196">
        <v>703</v>
      </c>
      <c r="N24" s="53">
        <v>38</v>
      </c>
      <c r="O24" s="53">
        <v>205</v>
      </c>
      <c r="P24" s="56"/>
      <c r="Q24" s="67">
        <f t="shared" si="0"/>
        <v>4.134929270946682</v>
      </c>
      <c r="R24" s="68">
        <f t="shared" si="2"/>
        <v>18.536585365853657</v>
      </c>
    </row>
    <row r="25" spans="1:18" ht="12.75">
      <c r="A25" s="100" t="s">
        <v>18</v>
      </c>
      <c r="B25" s="38">
        <f aca="true" t="shared" si="7" ref="B25:N25">SUM(B26:B27)</f>
        <v>5</v>
      </c>
      <c r="C25" s="38">
        <f t="shared" si="7"/>
        <v>51</v>
      </c>
      <c r="D25" s="39">
        <f t="shared" si="7"/>
        <v>41</v>
      </c>
      <c r="E25" s="38">
        <f t="shared" si="7"/>
        <v>0</v>
      </c>
      <c r="F25" s="38">
        <f t="shared" si="7"/>
        <v>229</v>
      </c>
      <c r="G25" s="38">
        <f t="shared" si="7"/>
        <v>224</v>
      </c>
      <c r="H25" s="38">
        <f t="shared" si="7"/>
        <v>199</v>
      </c>
      <c r="I25" s="38">
        <f t="shared" si="7"/>
        <v>219</v>
      </c>
      <c r="J25" s="38">
        <f t="shared" si="7"/>
        <v>259</v>
      </c>
      <c r="K25" s="40">
        <f>F25+G25+H25+I25+J25</f>
        <v>1130</v>
      </c>
      <c r="L25" s="39">
        <f t="shared" si="7"/>
        <v>554</v>
      </c>
      <c r="M25" s="39">
        <f t="shared" si="7"/>
        <v>920</v>
      </c>
      <c r="N25" s="39">
        <f t="shared" si="7"/>
        <v>17</v>
      </c>
      <c r="O25" s="39">
        <f>SUM(O26:O27)</f>
        <v>122</v>
      </c>
      <c r="P25" s="56"/>
      <c r="Q25" s="67">
        <f t="shared" si="0"/>
        <v>1.5044247787610618</v>
      </c>
      <c r="R25" s="68">
        <f t="shared" si="2"/>
        <v>13.934426229508196</v>
      </c>
    </row>
    <row r="26" spans="1:18" ht="12.75">
      <c r="A26" s="101" t="s">
        <v>48</v>
      </c>
      <c r="B26" s="47">
        <v>4</v>
      </c>
      <c r="C26" s="47">
        <v>41</v>
      </c>
      <c r="D26" s="48">
        <v>31</v>
      </c>
      <c r="E26" s="103"/>
      <c r="F26" s="47">
        <v>186</v>
      </c>
      <c r="G26" s="47">
        <v>188</v>
      </c>
      <c r="H26" s="47">
        <v>166</v>
      </c>
      <c r="I26" s="47">
        <v>186</v>
      </c>
      <c r="J26" s="47">
        <v>214</v>
      </c>
      <c r="K26" s="45">
        <f>J26+I26+H26+G26+F26</f>
        <v>940</v>
      </c>
      <c r="L26" s="46">
        <v>467</v>
      </c>
      <c r="M26" s="196">
        <v>730</v>
      </c>
      <c r="N26" s="53">
        <v>12</v>
      </c>
      <c r="O26" s="53">
        <v>66</v>
      </c>
      <c r="P26" s="56"/>
      <c r="Q26" s="67">
        <f t="shared" si="0"/>
        <v>1.276595744680851</v>
      </c>
      <c r="R26" s="68">
        <f t="shared" si="2"/>
        <v>18.181818181818183</v>
      </c>
    </row>
    <row r="27" spans="1:18" ht="12.75">
      <c r="A27" s="101" t="s">
        <v>49</v>
      </c>
      <c r="B27" s="47">
        <v>1</v>
      </c>
      <c r="C27" s="47">
        <v>10</v>
      </c>
      <c r="D27" s="48">
        <v>10</v>
      </c>
      <c r="E27" s="103"/>
      <c r="F27" s="47">
        <v>43</v>
      </c>
      <c r="G27" s="47">
        <v>36</v>
      </c>
      <c r="H27" s="47">
        <v>33</v>
      </c>
      <c r="I27" s="47">
        <v>33</v>
      </c>
      <c r="J27" s="47">
        <v>45</v>
      </c>
      <c r="K27" s="45">
        <f>J27+I27+H27+G27+F27</f>
        <v>190</v>
      </c>
      <c r="L27" s="46">
        <v>87</v>
      </c>
      <c r="M27" s="196">
        <v>190</v>
      </c>
      <c r="N27" s="53">
        <v>5</v>
      </c>
      <c r="O27" s="53">
        <v>56</v>
      </c>
      <c r="P27" s="56"/>
      <c r="Q27" s="67">
        <f t="shared" si="0"/>
        <v>2.631578947368421</v>
      </c>
      <c r="R27" s="68">
        <f t="shared" si="2"/>
        <v>8.928571428571429</v>
      </c>
    </row>
    <row r="28" spans="1:18" ht="12.75">
      <c r="A28" s="100" t="s">
        <v>19</v>
      </c>
      <c r="B28" s="38">
        <f aca="true" t="shared" si="8" ref="B28:O28">SUM(B29:B30)</f>
        <v>8</v>
      </c>
      <c r="C28" s="38">
        <f t="shared" si="8"/>
        <v>87</v>
      </c>
      <c r="D28" s="39">
        <f t="shared" si="8"/>
        <v>60</v>
      </c>
      <c r="E28" s="38">
        <f t="shared" si="8"/>
        <v>0</v>
      </c>
      <c r="F28" s="38">
        <f t="shared" si="8"/>
        <v>392</v>
      </c>
      <c r="G28" s="38">
        <f t="shared" si="8"/>
        <v>350</v>
      </c>
      <c r="H28" s="38">
        <f t="shared" si="8"/>
        <v>403</v>
      </c>
      <c r="I28" s="38">
        <f t="shared" si="8"/>
        <v>379</v>
      </c>
      <c r="J28" s="38">
        <f t="shared" si="8"/>
        <v>364</v>
      </c>
      <c r="K28" s="40">
        <f>F28+G28+H28+I28+J28</f>
        <v>1888</v>
      </c>
      <c r="L28" s="39">
        <f t="shared" si="8"/>
        <v>915</v>
      </c>
      <c r="M28" s="39">
        <f t="shared" si="8"/>
        <v>1323</v>
      </c>
      <c r="N28" s="39">
        <f t="shared" si="8"/>
        <v>52</v>
      </c>
      <c r="O28" s="39">
        <f t="shared" si="8"/>
        <v>280</v>
      </c>
      <c r="P28" s="56"/>
      <c r="Q28" s="67">
        <f t="shared" si="0"/>
        <v>2.754237288135593</v>
      </c>
      <c r="R28" s="68">
        <f t="shared" si="2"/>
        <v>18.571428571428573</v>
      </c>
    </row>
    <row r="29" spans="1:18" ht="12.75">
      <c r="A29" s="101" t="s">
        <v>50</v>
      </c>
      <c r="B29" s="47">
        <v>5</v>
      </c>
      <c r="C29" s="47">
        <v>58</v>
      </c>
      <c r="D29" s="48">
        <v>43</v>
      </c>
      <c r="E29" s="103"/>
      <c r="F29" s="47">
        <v>277</v>
      </c>
      <c r="G29" s="47">
        <v>238</v>
      </c>
      <c r="H29" s="47">
        <v>262</v>
      </c>
      <c r="I29" s="47">
        <v>245</v>
      </c>
      <c r="J29" s="47">
        <v>247</v>
      </c>
      <c r="K29" s="45">
        <f>J29+I29+H29+G29+F29</f>
        <v>1269</v>
      </c>
      <c r="L29" s="46">
        <v>606</v>
      </c>
      <c r="M29" s="196">
        <v>935</v>
      </c>
      <c r="N29" s="53">
        <v>42</v>
      </c>
      <c r="O29" s="53">
        <v>186</v>
      </c>
      <c r="P29" s="56"/>
      <c r="Q29" s="67">
        <f t="shared" si="0"/>
        <v>3.309692671394799</v>
      </c>
      <c r="R29" s="68">
        <f t="shared" si="2"/>
        <v>22.58064516129032</v>
      </c>
    </row>
    <row r="30" spans="1:18" ht="12.75">
      <c r="A30" s="101" t="s">
        <v>51</v>
      </c>
      <c r="B30" s="47">
        <v>3</v>
      </c>
      <c r="C30" s="47">
        <v>29</v>
      </c>
      <c r="D30" s="48">
        <v>17</v>
      </c>
      <c r="E30" s="103"/>
      <c r="F30" s="47">
        <v>115</v>
      </c>
      <c r="G30" s="47">
        <v>112</v>
      </c>
      <c r="H30" s="47">
        <v>141</v>
      </c>
      <c r="I30" s="47">
        <v>134</v>
      </c>
      <c r="J30" s="47">
        <v>117</v>
      </c>
      <c r="K30" s="45">
        <f>J30+I30+H30+G30+F30</f>
        <v>619</v>
      </c>
      <c r="L30" s="46">
        <v>309</v>
      </c>
      <c r="M30" s="196">
        <v>388</v>
      </c>
      <c r="N30" s="53">
        <v>10</v>
      </c>
      <c r="O30" s="53">
        <v>94</v>
      </c>
      <c r="P30" s="56"/>
      <c r="Q30" s="67">
        <f t="shared" si="0"/>
        <v>1.615508885298869</v>
      </c>
      <c r="R30" s="68">
        <f t="shared" si="2"/>
        <v>10.638297872340425</v>
      </c>
    </row>
    <row r="31" spans="1:18" ht="12.75">
      <c r="A31" s="104" t="s">
        <v>52</v>
      </c>
      <c r="B31" s="23">
        <f aca="true" t="shared" si="9" ref="B31:N31">B28+B25+B22+B18+B17+B14+B11+B7+B6</f>
        <v>56</v>
      </c>
      <c r="C31" s="23">
        <f t="shared" si="9"/>
        <v>549</v>
      </c>
      <c r="D31" s="31">
        <f t="shared" si="9"/>
        <v>371</v>
      </c>
      <c r="E31" s="23">
        <f t="shared" si="9"/>
        <v>0</v>
      </c>
      <c r="F31" s="23">
        <f t="shared" si="9"/>
        <v>2442</v>
      </c>
      <c r="G31" s="23">
        <f t="shared" si="9"/>
        <v>2360</v>
      </c>
      <c r="H31" s="23">
        <f t="shared" si="9"/>
        <v>2388</v>
      </c>
      <c r="I31" s="23">
        <f t="shared" si="9"/>
        <v>2357</v>
      </c>
      <c r="J31" s="23">
        <f t="shared" si="9"/>
        <v>2420</v>
      </c>
      <c r="K31" s="23">
        <f t="shared" si="9"/>
        <v>11967</v>
      </c>
      <c r="L31" s="31">
        <f t="shared" si="9"/>
        <v>5787</v>
      </c>
      <c r="M31" s="31">
        <f t="shared" si="9"/>
        <v>8179</v>
      </c>
      <c r="N31" s="31">
        <f t="shared" si="9"/>
        <v>358</v>
      </c>
      <c r="O31" s="31">
        <f>O28+O25+O22+O18+O17+O14+O11+O7+O6</f>
        <v>2474</v>
      </c>
      <c r="P31" s="56"/>
      <c r="Q31" s="67">
        <f t="shared" si="0"/>
        <v>2.9915601236734353</v>
      </c>
      <c r="R31" s="68">
        <f t="shared" si="2"/>
        <v>14.470493128536782</v>
      </c>
    </row>
    <row r="32" spans="1:17" ht="3" customHeight="1">
      <c r="A32" s="105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56"/>
      <c r="Q32" s="56"/>
    </row>
    <row r="33" spans="1:17" ht="12.75">
      <c r="A33" s="107" t="s">
        <v>54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56"/>
      <c r="Q33" s="56"/>
    </row>
    <row r="34" spans="1:17" ht="12.75">
      <c r="A34" s="193" t="s">
        <v>57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56"/>
      <c r="O34" s="56"/>
      <c r="P34" s="56"/>
      <c r="Q34" s="56"/>
    </row>
    <row r="35" spans="1:17" ht="12.75">
      <c r="A35" s="194" t="s">
        <v>60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56"/>
    </row>
    <row r="36" spans="1:15" ht="12.75">
      <c r="A36" s="6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2.75">
      <c r="A37" s="6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ht="12.75">
      <c r="A38" s="62"/>
    </row>
    <row r="39" ht="12.75">
      <c r="A39" s="63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3" r:id="rId1"/>
  <headerFooter alignWithMargins="0">
    <oddHeader>&amp;R420040.xls</oddHeader>
    <oddFooter>&amp;LComune di Bologna - Dipartimento Programmazione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39"/>
  <sheetViews>
    <sheetView showZeros="0" zoomScale="90" zoomScaleNormal="90" zoomScalePageLayoutView="0" workbookViewId="0" topLeftCell="A1">
      <selection activeCell="F13" sqref="F13"/>
    </sheetView>
  </sheetViews>
  <sheetFormatPr defaultColWidth="9.00390625" defaultRowHeight="12"/>
  <cols>
    <col min="1" max="1" width="20.875" style="20" customWidth="1"/>
    <col min="2" max="4" width="9.125" style="20" customWidth="1"/>
    <col min="5" max="5" width="0.875" style="20" customWidth="1"/>
    <col min="6" max="10" width="9.75390625" style="20" customWidth="1"/>
    <col min="11" max="11" width="9.125" style="20" customWidth="1"/>
    <col min="12" max="12" width="9.25390625" style="20" customWidth="1"/>
    <col min="13" max="13" width="10.125" style="20" customWidth="1"/>
    <col min="14" max="15" width="10.875" style="20" customWidth="1"/>
    <col min="16" max="16384" width="9.125" style="20" customWidth="1"/>
  </cols>
  <sheetData>
    <row r="1" spans="1:17" ht="15">
      <c r="A1" s="71" t="s">
        <v>61</v>
      </c>
      <c r="B1" s="71"/>
      <c r="C1" s="71"/>
      <c r="D1" s="71"/>
      <c r="E1" s="71"/>
      <c r="F1" s="71"/>
      <c r="G1" s="55"/>
      <c r="H1" s="73" t="s">
        <v>26</v>
      </c>
      <c r="I1" s="72"/>
      <c r="J1" s="72"/>
      <c r="K1" s="72"/>
      <c r="L1" s="72"/>
      <c r="M1" s="72"/>
      <c r="N1" s="72"/>
      <c r="O1" s="72"/>
      <c r="P1" s="56"/>
      <c r="Q1" s="56"/>
    </row>
    <row r="2" spans="1:17" ht="15">
      <c r="A2" s="118" t="s">
        <v>70</v>
      </c>
      <c r="B2" s="71"/>
      <c r="C2" s="71"/>
      <c r="D2" s="71"/>
      <c r="E2" s="71"/>
      <c r="F2" s="71"/>
      <c r="G2" s="55"/>
      <c r="H2" s="73"/>
      <c r="I2" s="72"/>
      <c r="J2" s="72"/>
      <c r="K2" s="72"/>
      <c r="L2" s="72"/>
      <c r="M2" s="72"/>
      <c r="N2" s="72"/>
      <c r="O2" s="72"/>
      <c r="P2" s="56"/>
      <c r="Q2" s="56"/>
    </row>
    <row r="3" spans="1:17" ht="12.75">
      <c r="A3" s="179" t="s">
        <v>31</v>
      </c>
      <c r="B3" s="180" t="s">
        <v>1</v>
      </c>
      <c r="C3" s="181" t="s">
        <v>2</v>
      </c>
      <c r="D3" s="182"/>
      <c r="E3" s="183"/>
      <c r="F3" s="182" t="s">
        <v>3</v>
      </c>
      <c r="G3" s="184"/>
      <c r="H3" s="184"/>
      <c r="I3" s="182"/>
      <c r="J3" s="182" t="s">
        <v>4</v>
      </c>
      <c r="K3" s="185" t="s">
        <v>5</v>
      </c>
      <c r="L3" s="37" t="s">
        <v>33</v>
      </c>
      <c r="M3" s="86" t="s">
        <v>6</v>
      </c>
      <c r="N3" s="21" t="s">
        <v>33</v>
      </c>
      <c r="O3" s="21" t="s">
        <v>32</v>
      </c>
      <c r="P3" s="56"/>
      <c r="Q3" s="56"/>
    </row>
    <row r="4" spans="1:17" ht="13.5">
      <c r="A4" s="87"/>
      <c r="B4" s="88" t="s">
        <v>7</v>
      </c>
      <c r="C4" s="88" t="s">
        <v>8</v>
      </c>
      <c r="D4" s="89" t="s">
        <v>9</v>
      </c>
      <c r="E4" s="90"/>
      <c r="F4" s="91" t="s">
        <v>80</v>
      </c>
      <c r="G4" s="91" t="s">
        <v>81</v>
      </c>
      <c r="H4" s="91" t="s">
        <v>82</v>
      </c>
      <c r="I4" s="91" t="s">
        <v>83</v>
      </c>
      <c r="J4" s="91" t="s">
        <v>84</v>
      </c>
      <c r="K4" s="55"/>
      <c r="L4" s="22" t="s">
        <v>55</v>
      </c>
      <c r="M4" s="92" t="s">
        <v>30</v>
      </c>
      <c r="N4" s="22" t="s">
        <v>35</v>
      </c>
      <c r="O4" s="22" t="s">
        <v>34</v>
      </c>
      <c r="P4" s="56"/>
      <c r="Q4" s="56"/>
    </row>
    <row r="5" spans="1:17" ht="12.75">
      <c r="A5" s="76"/>
      <c r="B5" s="76"/>
      <c r="C5" s="76"/>
      <c r="D5" s="93" t="s">
        <v>30</v>
      </c>
      <c r="E5" s="94"/>
      <c r="F5" s="95"/>
      <c r="G5" s="95"/>
      <c r="H5" s="95"/>
      <c r="I5" s="95"/>
      <c r="J5" s="95"/>
      <c r="K5" s="96"/>
      <c r="L5" s="97" t="s">
        <v>53</v>
      </c>
      <c r="M5" s="98"/>
      <c r="N5" s="96"/>
      <c r="O5" s="99" t="s">
        <v>56</v>
      </c>
      <c r="P5" s="56"/>
      <c r="Q5" s="56"/>
    </row>
    <row r="6" spans="1:17" ht="12.75">
      <c r="A6" s="100" t="s">
        <v>11</v>
      </c>
      <c r="B6" s="38">
        <v>5</v>
      </c>
      <c r="C6" s="38">
        <v>40</v>
      </c>
      <c r="D6" s="39">
        <v>40</v>
      </c>
      <c r="E6" s="38"/>
      <c r="F6" s="38">
        <v>162</v>
      </c>
      <c r="G6" s="38">
        <v>177</v>
      </c>
      <c r="H6" s="38">
        <v>176</v>
      </c>
      <c r="I6" s="38">
        <v>153</v>
      </c>
      <c r="J6" s="38">
        <v>167</v>
      </c>
      <c r="K6" s="40">
        <f>SUM(F6:J6)</f>
        <v>835</v>
      </c>
      <c r="L6" s="52">
        <v>408</v>
      </c>
      <c r="M6" s="39">
        <v>835</v>
      </c>
      <c r="N6" s="52">
        <v>43</v>
      </c>
      <c r="O6" s="52">
        <v>151</v>
      </c>
      <c r="P6" s="56"/>
      <c r="Q6" s="67">
        <f aca="true" t="shared" si="0" ref="Q6:Q31">N6/K6*100</f>
        <v>5.149700598802395</v>
      </c>
    </row>
    <row r="7" spans="1:17" ht="12.75">
      <c r="A7" s="100" t="s">
        <v>12</v>
      </c>
      <c r="B7" s="38">
        <f aca="true" t="shared" si="1" ref="B7:O7">SUM(B8:B10)</f>
        <v>11</v>
      </c>
      <c r="C7" s="38">
        <f t="shared" si="1"/>
        <v>93</v>
      </c>
      <c r="D7" s="39">
        <f t="shared" si="1"/>
        <v>72</v>
      </c>
      <c r="E7" s="38">
        <f t="shared" si="1"/>
        <v>0</v>
      </c>
      <c r="F7" s="38">
        <f t="shared" si="1"/>
        <v>434</v>
      </c>
      <c r="G7" s="38">
        <f t="shared" si="1"/>
        <v>436</v>
      </c>
      <c r="H7" s="38">
        <f t="shared" si="1"/>
        <v>439</v>
      </c>
      <c r="I7" s="38">
        <f t="shared" si="1"/>
        <v>415</v>
      </c>
      <c r="J7" s="38">
        <f t="shared" si="1"/>
        <v>418</v>
      </c>
      <c r="K7" s="38">
        <f t="shared" si="1"/>
        <v>2142</v>
      </c>
      <c r="L7" s="39">
        <f t="shared" si="1"/>
        <v>1017</v>
      </c>
      <c r="M7" s="39">
        <f t="shared" si="1"/>
        <v>1684</v>
      </c>
      <c r="N7" s="39">
        <f t="shared" si="1"/>
        <v>57</v>
      </c>
      <c r="O7" s="39">
        <f t="shared" si="1"/>
        <v>602</v>
      </c>
      <c r="P7" s="56"/>
      <c r="Q7" s="67">
        <f t="shared" si="0"/>
        <v>2.661064425770308</v>
      </c>
    </row>
    <row r="8" spans="1:17" ht="12.75">
      <c r="A8" s="101" t="s">
        <v>36</v>
      </c>
      <c r="B8" s="47">
        <v>5</v>
      </c>
      <c r="C8" s="102">
        <v>42</v>
      </c>
      <c r="D8" s="44">
        <v>26</v>
      </c>
      <c r="E8" s="103"/>
      <c r="F8" s="47">
        <v>178</v>
      </c>
      <c r="G8" s="47">
        <v>213</v>
      </c>
      <c r="H8" s="47">
        <v>206</v>
      </c>
      <c r="I8" s="47">
        <v>178</v>
      </c>
      <c r="J8" s="47">
        <v>182</v>
      </c>
      <c r="K8" s="45">
        <f>SUM(F8:J8)</f>
        <v>957</v>
      </c>
      <c r="L8" s="46">
        <v>467</v>
      </c>
      <c r="M8" s="195">
        <v>607</v>
      </c>
      <c r="N8" s="53">
        <v>28</v>
      </c>
      <c r="O8" s="53">
        <v>337</v>
      </c>
      <c r="P8" s="56"/>
      <c r="Q8" s="67">
        <f t="shared" si="0"/>
        <v>2.9258098223615465</v>
      </c>
    </row>
    <row r="9" spans="1:17" ht="12.75">
      <c r="A9" s="101" t="s">
        <v>37</v>
      </c>
      <c r="B9" s="47">
        <v>4</v>
      </c>
      <c r="C9" s="47">
        <v>31</v>
      </c>
      <c r="D9" s="48">
        <v>26</v>
      </c>
      <c r="E9" s="103"/>
      <c r="F9" s="47">
        <v>159</v>
      </c>
      <c r="G9" s="47">
        <v>139</v>
      </c>
      <c r="H9" s="47">
        <v>137</v>
      </c>
      <c r="I9" s="47">
        <v>148</v>
      </c>
      <c r="J9" s="47">
        <v>143</v>
      </c>
      <c r="K9" s="45">
        <f>SUM(F9:J9)</f>
        <v>726</v>
      </c>
      <c r="L9" s="46">
        <v>350</v>
      </c>
      <c r="M9" s="195">
        <v>618</v>
      </c>
      <c r="N9" s="53">
        <v>16</v>
      </c>
      <c r="O9" s="53">
        <v>144</v>
      </c>
      <c r="P9" s="56"/>
      <c r="Q9" s="67">
        <f t="shared" si="0"/>
        <v>2.203856749311295</v>
      </c>
    </row>
    <row r="10" spans="1:17" ht="12.75">
      <c r="A10" s="101" t="s">
        <v>38</v>
      </c>
      <c r="B10" s="47">
        <v>2</v>
      </c>
      <c r="C10" s="47">
        <v>20</v>
      </c>
      <c r="D10" s="48">
        <v>20</v>
      </c>
      <c r="E10" s="103"/>
      <c r="F10" s="47">
        <v>97</v>
      </c>
      <c r="G10" s="47">
        <v>84</v>
      </c>
      <c r="H10" s="47">
        <v>96</v>
      </c>
      <c r="I10" s="47">
        <v>89</v>
      </c>
      <c r="J10" s="47">
        <v>93</v>
      </c>
      <c r="K10" s="45">
        <f>SUM(F10:J10)</f>
        <v>459</v>
      </c>
      <c r="L10" s="46">
        <v>200</v>
      </c>
      <c r="M10" s="195">
        <v>459</v>
      </c>
      <c r="N10" s="53">
        <v>13</v>
      </c>
      <c r="O10" s="53">
        <v>121</v>
      </c>
      <c r="P10" s="56"/>
      <c r="Q10" s="67">
        <f t="shared" si="0"/>
        <v>2.832244008714597</v>
      </c>
    </row>
    <row r="11" spans="1:17" ht="12.75">
      <c r="A11" s="100" t="s">
        <v>13</v>
      </c>
      <c r="B11" s="38">
        <f aca="true" t="shared" si="2" ref="B11:O11">SUM(B12:B13)</f>
        <v>3</v>
      </c>
      <c r="C11" s="38">
        <f t="shared" si="2"/>
        <v>38</v>
      </c>
      <c r="D11" s="39">
        <f t="shared" si="2"/>
        <v>28</v>
      </c>
      <c r="E11" s="38">
        <f t="shared" si="2"/>
        <v>0</v>
      </c>
      <c r="F11" s="38">
        <f t="shared" si="2"/>
        <v>156</v>
      </c>
      <c r="G11" s="38">
        <f t="shared" si="2"/>
        <v>159</v>
      </c>
      <c r="H11" s="38">
        <f t="shared" si="2"/>
        <v>146</v>
      </c>
      <c r="I11" s="38">
        <f t="shared" si="2"/>
        <v>164</v>
      </c>
      <c r="J11" s="38">
        <f t="shared" si="2"/>
        <v>146</v>
      </c>
      <c r="K11" s="38">
        <f t="shared" si="2"/>
        <v>771</v>
      </c>
      <c r="L11" s="39">
        <f t="shared" si="2"/>
        <v>377</v>
      </c>
      <c r="M11" s="39">
        <f t="shared" si="2"/>
        <v>567</v>
      </c>
      <c r="N11" s="39">
        <f t="shared" si="2"/>
        <v>31</v>
      </c>
      <c r="O11" s="39">
        <f t="shared" si="2"/>
        <v>213</v>
      </c>
      <c r="P11" s="56"/>
      <c r="Q11" s="67">
        <f t="shared" si="0"/>
        <v>4.020752269779507</v>
      </c>
    </row>
    <row r="12" spans="1:17" ht="12.75">
      <c r="A12" s="101" t="s">
        <v>39</v>
      </c>
      <c r="B12" s="47">
        <v>2</v>
      </c>
      <c r="C12" s="47">
        <v>24</v>
      </c>
      <c r="D12" s="48">
        <v>15</v>
      </c>
      <c r="E12" s="103"/>
      <c r="F12" s="47">
        <v>98</v>
      </c>
      <c r="G12" s="47">
        <v>93</v>
      </c>
      <c r="H12" s="47">
        <v>98</v>
      </c>
      <c r="I12" s="47">
        <v>100</v>
      </c>
      <c r="J12" s="47">
        <v>82</v>
      </c>
      <c r="K12" s="45">
        <f>J12+I12+H12+G12+F12</f>
        <v>471</v>
      </c>
      <c r="L12" s="46">
        <v>237</v>
      </c>
      <c r="M12" s="196">
        <v>299</v>
      </c>
      <c r="N12" s="53">
        <v>21</v>
      </c>
      <c r="O12" s="53">
        <v>142</v>
      </c>
      <c r="P12" s="56"/>
      <c r="Q12" s="67">
        <f t="shared" si="0"/>
        <v>4.45859872611465</v>
      </c>
    </row>
    <row r="13" spans="1:17" ht="12.75">
      <c r="A13" s="101" t="s">
        <v>40</v>
      </c>
      <c r="B13" s="47">
        <v>1</v>
      </c>
      <c r="C13" s="47">
        <v>14</v>
      </c>
      <c r="D13" s="48">
        <v>13</v>
      </c>
      <c r="E13" s="103"/>
      <c r="F13" s="47">
        <v>58</v>
      </c>
      <c r="G13" s="47">
        <v>66</v>
      </c>
      <c r="H13" s="47">
        <v>48</v>
      </c>
      <c r="I13" s="47">
        <v>64</v>
      </c>
      <c r="J13" s="47">
        <v>64</v>
      </c>
      <c r="K13" s="45">
        <f>J13+I13+H13+G13+F13</f>
        <v>300</v>
      </c>
      <c r="L13" s="46">
        <v>140</v>
      </c>
      <c r="M13" s="196">
        <v>268</v>
      </c>
      <c r="N13" s="53">
        <v>10</v>
      </c>
      <c r="O13" s="53">
        <v>71</v>
      </c>
      <c r="P13" s="56"/>
      <c r="Q13" s="67">
        <f t="shared" si="0"/>
        <v>3.3333333333333335</v>
      </c>
    </row>
    <row r="14" spans="1:17" ht="12.75">
      <c r="A14" s="100" t="s">
        <v>14</v>
      </c>
      <c r="B14" s="38">
        <f aca="true" t="shared" si="3" ref="B14:O14">SUM(B15:B16)</f>
        <v>6</v>
      </c>
      <c r="C14" s="38">
        <f t="shared" si="3"/>
        <v>49</v>
      </c>
      <c r="D14" s="39">
        <f t="shared" si="3"/>
        <v>30</v>
      </c>
      <c r="E14" s="38">
        <f t="shared" si="3"/>
        <v>0</v>
      </c>
      <c r="F14" s="38">
        <f t="shared" si="3"/>
        <v>229</v>
      </c>
      <c r="G14" s="38">
        <f t="shared" si="3"/>
        <v>224</v>
      </c>
      <c r="H14" s="38">
        <f t="shared" si="3"/>
        <v>207</v>
      </c>
      <c r="I14" s="38">
        <f t="shared" si="3"/>
        <v>221</v>
      </c>
      <c r="J14" s="38">
        <f t="shared" si="3"/>
        <v>222</v>
      </c>
      <c r="K14" s="38">
        <f t="shared" si="3"/>
        <v>1103</v>
      </c>
      <c r="L14" s="39">
        <f t="shared" si="3"/>
        <v>559</v>
      </c>
      <c r="M14" s="39">
        <f>SUM(M15:M16)</f>
        <v>679</v>
      </c>
      <c r="N14" s="39">
        <f t="shared" si="3"/>
        <v>35</v>
      </c>
      <c r="O14" s="39">
        <f t="shared" si="3"/>
        <v>203</v>
      </c>
      <c r="P14" s="56"/>
      <c r="Q14" s="67">
        <f t="shared" si="0"/>
        <v>3.1731640979147784</v>
      </c>
    </row>
    <row r="15" spans="1:17" ht="12.75">
      <c r="A15" s="101" t="s">
        <v>41</v>
      </c>
      <c r="B15" s="47">
        <v>3</v>
      </c>
      <c r="C15" s="47">
        <v>25</v>
      </c>
      <c r="D15" s="48">
        <v>15</v>
      </c>
      <c r="E15" s="103"/>
      <c r="F15" s="47">
        <v>123</v>
      </c>
      <c r="G15" s="47">
        <v>122</v>
      </c>
      <c r="H15" s="47">
        <v>125</v>
      </c>
      <c r="I15" s="47">
        <v>113</v>
      </c>
      <c r="J15" s="47">
        <v>115</v>
      </c>
      <c r="K15" s="45">
        <f>J15+I15+H15+G15+F15</f>
        <v>598</v>
      </c>
      <c r="L15" s="46">
        <v>292</v>
      </c>
      <c r="M15" s="196">
        <v>351</v>
      </c>
      <c r="N15" s="53">
        <v>22</v>
      </c>
      <c r="O15" s="53">
        <v>112</v>
      </c>
      <c r="P15" s="56"/>
      <c r="Q15" s="67">
        <f t="shared" si="0"/>
        <v>3.678929765886288</v>
      </c>
    </row>
    <row r="16" spans="1:17" ht="12.75">
      <c r="A16" s="101" t="s">
        <v>42</v>
      </c>
      <c r="B16" s="47">
        <v>3</v>
      </c>
      <c r="C16" s="47">
        <v>24</v>
      </c>
      <c r="D16" s="48">
        <v>15</v>
      </c>
      <c r="E16" s="103"/>
      <c r="F16" s="47">
        <v>106</v>
      </c>
      <c r="G16" s="47">
        <v>102</v>
      </c>
      <c r="H16" s="47">
        <v>82</v>
      </c>
      <c r="I16" s="47">
        <v>108</v>
      </c>
      <c r="J16" s="47">
        <v>107</v>
      </c>
      <c r="K16" s="45">
        <f>J16+I16+H16+G16+F16</f>
        <v>505</v>
      </c>
      <c r="L16" s="46">
        <v>267</v>
      </c>
      <c r="M16" s="196">
        <v>328</v>
      </c>
      <c r="N16" s="196">
        <v>13</v>
      </c>
      <c r="O16" s="53">
        <v>91</v>
      </c>
      <c r="P16" s="56"/>
      <c r="Q16" s="67">
        <f t="shared" si="0"/>
        <v>2.5742574257425743</v>
      </c>
    </row>
    <row r="17" spans="1:17" ht="12.75">
      <c r="A17" s="100" t="s">
        <v>15</v>
      </c>
      <c r="B17" s="38">
        <v>5</v>
      </c>
      <c r="C17" s="38">
        <v>50</v>
      </c>
      <c r="D17" s="39">
        <v>36</v>
      </c>
      <c r="E17" s="49"/>
      <c r="F17" s="38">
        <v>209</v>
      </c>
      <c r="G17" s="38">
        <v>207</v>
      </c>
      <c r="H17" s="38">
        <v>193</v>
      </c>
      <c r="I17" s="38">
        <v>212</v>
      </c>
      <c r="J17" s="38">
        <v>208</v>
      </c>
      <c r="K17" s="40">
        <v>1029</v>
      </c>
      <c r="L17" s="52">
        <v>509</v>
      </c>
      <c r="M17" s="197">
        <v>744</v>
      </c>
      <c r="N17" s="54">
        <v>36</v>
      </c>
      <c r="O17" s="54">
        <v>316</v>
      </c>
      <c r="P17" s="56"/>
      <c r="Q17" s="67">
        <f t="shared" si="0"/>
        <v>3.498542274052478</v>
      </c>
    </row>
    <row r="18" spans="1:17" ht="12.75">
      <c r="A18" s="100" t="s">
        <v>16</v>
      </c>
      <c r="B18" s="38">
        <f aca="true" t="shared" si="4" ref="B18:O18">SUM(B19:B21)</f>
        <v>6</v>
      </c>
      <c r="C18" s="38">
        <f t="shared" si="4"/>
        <v>78</v>
      </c>
      <c r="D18" s="39">
        <f t="shared" si="4"/>
        <v>37</v>
      </c>
      <c r="E18" s="38">
        <f t="shared" si="4"/>
        <v>0</v>
      </c>
      <c r="F18" s="38">
        <f t="shared" si="4"/>
        <v>358</v>
      </c>
      <c r="G18" s="38">
        <f t="shared" si="4"/>
        <v>332</v>
      </c>
      <c r="H18" s="38">
        <f t="shared" si="4"/>
        <v>332</v>
      </c>
      <c r="I18" s="38">
        <f t="shared" si="4"/>
        <v>372</v>
      </c>
      <c r="J18" s="38">
        <f t="shared" si="4"/>
        <v>325</v>
      </c>
      <c r="K18" s="38">
        <f t="shared" si="4"/>
        <v>1719</v>
      </c>
      <c r="L18" s="39">
        <f t="shared" si="4"/>
        <v>824</v>
      </c>
      <c r="M18" s="39">
        <f t="shared" si="4"/>
        <v>817</v>
      </c>
      <c r="N18" s="39">
        <f t="shared" si="4"/>
        <v>30</v>
      </c>
      <c r="O18" s="39">
        <f t="shared" si="4"/>
        <v>187</v>
      </c>
      <c r="P18" s="56"/>
      <c r="Q18" s="67">
        <f t="shared" si="0"/>
        <v>1.7452006980802792</v>
      </c>
    </row>
    <row r="19" spans="1:17" ht="12.75">
      <c r="A19" s="101" t="s">
        <v>43</v>
      </c>
      <c r="B19" s="47">
        <v>1</v>
      </c>
      <c r="C19" s="47">
        <v>12</v>
      </c>
      <c r="D19" s="48">
        <v>12</v>
      </c>
      <c r="E19" s="103"/>
      <c r="F19" s="47">
        <v>68</v>
      </c>
      <c r="G19" s="47">
        <v>48</v>
      </c>
      <c r="H19" s="47">
        <v>44</v>
      </c>
      <c r="I19" s="47">
        <v>52</v>
      </c>
      <c r="J19" s="47">
        <v>45</v>
      </c>
      <c r="K19" s="45">
        <f>J19+I19+H19+G19+F19</f>
        <v>257</v>
      </c>
      <c r="L19" s="46">
        <v>118</v>
      </c>
      <c r="M19" s="196">
        <v>257</v>
      </c>
      <c r="N19" s="53">
        <v>5</v>
      </c>
      <c r="O19" s="53">
        <v>24</v>
      </c>
      <c r="P19" s="56"/>
      <c r="Q19" s="67">
        <f t="shared" si="0"/>
        <v>1.9455252918287937</v>
      </c>
    </row>
    <row r="20" spans="1:17" ht="12.75">
      <c r="A20" s="101" t="s">
        <v>44</v>
      </c>
      <c r="B20" s="47">
        <v>1</v>
      </c>
      <c r="C20" s="47">
        <v>20</v>
      </c>
      <c r="D20" s="48">
        <v>0</v>
      </c>
      <c r="E20" s="103"/>
      <c r="F20" s="47">
        <v>99</v>
      </c>
      <c r="G20" s="47">
        <v>85</v>
      </c>
      <c r="H20" s="47">
        <v>77</v>
      </c>
      <c r="I20" s="47">
        <v>98</v>
      </c>
      <c r="J20" s="47">
        <v>83</v>
      </c>
      <c r="K20" s="45">
        <f>J20+I20+H20+G20+F20</f>
        <v>442</v>
      </c>
      <c r="L20" s="46">
        <v>213</v>
      </c>
      <c r="M20" s="196"/>
      <c r="N20" s="53">
        <v>5</v>
      </c>
      <c r="O20" s="53">
        <v>30</v>
      </c>
      <c r="P20" s="56"/>
      <c r="Q20" s="67">
        <f t="shared" si="0"/>
        <v>1.1312217194570136</v>
      </c>
    </row>
    <row r="21" spans="1:17" ht="12.75">
      <c r="A21" s="101" t="s">
        <v>45</v>
      </c>
      <c r="B21" s="47">
        <v>4</v>
      </c>
      <c r="C21" s="47">
        <v>46</v>
      </c>
      <c r="D21" s="48">
        <v>25</v>
      </c>
      <c r="E21" s="103"/>
      <c r="F21" s="47">
        <v>191</v>
      </c>
      <c r="G21" s="47">
        <v>199</v>
      </c>
      <c r="H21" s="47">
        <v>211</v>
      </c>
      <c r="I21" s="47">
        <v>222</v>
      </c>
      <c r="J21" s="47">
        <v>197</v>
      </c>
      <c r="K21" s="45">
        <f>J21+I21+H21+G21+F21</f>
        <v>1020</v>
      </c>
      <c r="L21" s="46">
        <v>493</v>
      </c>
      <c r="M21" s="196">
        <v>560</v>
      </c>
      <c r="N21" s="53">
        <v>20</v>
      </c>
      <c r="O21" s="53">
        <v>133</v>
      </c>
      <c r="P21" s="56"/>
      <c r="Q21" s="67">
        <f t="shared" si="0"/>
        <v>1.9607843137254901</v>
      </c>
    </row>
    <row r="22" spans="1:17" ht="12.75">
      <c r="A22" s="100" t="s">
        <v>17</v>
      </c>
      <c r="B22" s="38">
        <f aca="true" t="shared" si="5" ref="B22:O22">SUM(B23:B24)</f>
        <v>7</v>
      </c>
      <c r="C22" s="38">
        <f t="shared" si="5"/>
        <v>61</v>
      </c>
      <c r="D22" s="39">
        <f t="shared" si="5"/>
        <v>42</v>
      </c>
      <c r="E22" s="38">
        <f t="shared" si="5"/>
        <v>0</v>
      </c>
      <c r="F22" s="38">
        <f t="shared" si="5"/>
        <v>232</v>
      </c>
      <c r="G22" s="38">
        <f t="shared" si="5"/>
        <v>246</v>
      </c>
      <c r="H22" s="38">
        <f t="shared" si="5"/>
        <v>257</v>
      </c>
      <c r="I22" s="38">
        <f t="shared" si="5"/>
        <v>248</v>
      </c>
      <c r="J22" s="38">
        <f t="shared" si="5"/>
        <v>270</v>
      </c>
      <c r="K22" s="38">
        <f t="shared" si="5"/>
        <v>1253</v>
      </c>
      <c r="L22" s="39">
        <f t="shared" si="5"/>
        <v>581</v>
      </c>
      <c r="M22" s="39">
        <f t="shared" si="5"/>
        <v>878</v>
      </c>
      <c r="N22" s="39">
        <f t="shared" si="5"/>
        <v>47</v>
      </c>
      <c r="O22" s="39">
        <f t="shared" si="5"/>
        <v>270</v>
      </c>
      <c r="P22" s="56"/>
      <c r="Q22" s="67">
        <f t="shared" si="0"/>
        <v>3.750997605746209</v>
      </c>
    </row>
    <row r="23" spans="1:17" ht="12.75">
      <c r="A23" s="101" t="s">
        <v>46</v>
      </c>
      <c r="B23" s="47">
        <v>2</v>
      </c>
      <c r="C23" s="47">
        <v>17</v>
      </c>
      <c r="D23" s="48">
        <v>8</v>
      </c>
      <c r="E23" s="103"/>
      <c r="F23" s="47">
        <v>57</v>
      </c>
      <c r="G23" s="47">
        <v>66</v>
      </c>
      <c r="H23" s="47">
        <v>72</v>
      </c>
      <c r="I23" s="47">
        <v>65</v>
      </c>
      <c r="J23" s="47">
        <v>79</v>
      </c>
      <c r="K23" s="45">
        <f>J23+I23+H23+G23+F23</f>
        <v>339</v>
      </c>
      <c r="L23" s="46">
        <v>162</v>
      </c>
      <c r="M23" s="196">
        <v>176</v>
      </c>
      <c r="N23" s="53">
        <v>11</v>
      </c>
      <c r="O23" s="53">
        <v>77</v>
      </c>
      <c r="P23" s="56"/>
      <c r="Q23" s="67">
        <f t="shared" si="0"/>
        <v>3.2448377581120944</v>
      </c>
    </row>
    <row r="24" spans="1:17" ht="12.75">
      <c r="A24" s="101" t="s">
        <v>47</v>
      </c>
      <c r="B24" s="47">
        <v>5</v>
      </c>
      <c r="C24" s="47">
        <v>44</v>
      </c>
      <c r="D24" s="48">
        <v>34</v>
      </c>
      <c r="E24" s="103"/>
      <c r="F24" s="47">
        <v>175</v>
      </c>
      <c r="G24" s="47">
        <v>180</v>
      </c>
      <c r="H24" s="47">
        <v>185</v>
      </c>
      <c r="I24" s="47">
        <v>183</v>
      </c>
      <c r="J24" s="47">
        <v>191</v>
      </c>
      <c r="K24" s="45">
        <v>914</v>
      </c>
      <c r="L24" s="46">
        <v>419</v>
      </c>
      <c r="M24" s="196">
        <v>702</v>
      </c>
      <c r="N24" s="53">
        <v>36</v>
      </c>
      <c r="O24" s="53">
        <v>193</v>
      </c>
      <c r="P24" s="56"/>
      <c r="Q24" s="67">
        <f t="shared" si="0"/>
        <v>3.938730853391685</v>
      </c>
    </row>
    <row r="25" spans="1:17" ht="12.75">
      <c r="A25" s="100" t="s">
        <v>18</v>
      </c>
      <c r="B25" s="38">
        <f aca="true" t="shared" si="6" ref="B25:N25">SUM(B26:B27)</f>
        <v>5</v>
      </c>
      <c r="C25" s="38">
        <f t="shared" si="6"/>
        <v>51</v>
      </c>
      <c r="D25" s="39">
        <f t="shared" si="6"/>
        <v>41</v>
      </c>
      <c r="E25" s="38">
        <f t="shared" si="6"/>
        <v>0</v>
      </c>
      <c r="F25" s="38">
        <f t="shared" si="6"/>
        <v>217</v>
      </c>
      <c r="G25" s="38">
        <f t="shared" si="6"/>
        <v>196</v>
      </c>
      <c r="H25" s="38">
        <f t="shared" si="6"/>
        <v>221</v>
      </c>
      <c r="I25" s="38">
        <f t="shared" si="6"/>
        <v>260</v>
      </c>
      <c r="J25" s="38">
        <f t="shared" si="6"/>
        <v>232</v>
      </c>
      <c r="K25" s="38">
        <f t="shared" si="6"/>
        <v>1126</v>
      </c>
      <c r="L25" s="39">
        <f t="shared" si="6"/>
        <v>556</v>
      </c>
      <c r="M25" s="39">
        <f t="shared" si="6"/>
        <v>920</v>
      </c>
      <c r="N25" s="39">
        <f t="shared" si="6"/>
        <v>19</v>
      </c>
      <c r="O25" s="39">
        <f>SUM(O26:O27)</f>
        <v>134</v>
      </c>
      <c r="P25" s="56"/>
      <c r="Q25" s="67">
        <f t="shared" si="0"/>
        <v>1.6873889875666075</v>
      </c>
    </row>
    <row r="26" spans="1:17" ht="12.75">
      <c r="A26" s="101" t="s">
        <v>48</v>
      </c>
      <c r="B26" s="47">
        <v>4</v>
      </c>
      <c r="C26" s="47">
        <v>41</v>
      </c>
      <c r="D26" s="48">
        <v>31</v>
      </c>
      <c r="E26" s="103"/>
      <c r="F26" s="47">
        <v>180</v>
      </c>
      <c r="G26" s="47">
        <v>162</v>
      </c>
      <c r="H26" s="47">
        <v>190</v>
      </c>
      <c r="I26" s="47">
        <v>213</v>
      </c>
      <c r="J26" s="47">
        <v>192</v>
      </c>
      <c r="K26" s="45">
        <f>J26+I26+H26+G26+F26</f>
        <v>937</v>
      </c>
      <c r="L26" s="46">
        <v>468</v>
      </c>
      <c r="M26" s="196">
        <v>731</v>
      </c>
      <c r="N26" s="53">
        <v>14</v>
      </c>
      <c r="O26" s="53">
        <v>68</v>
      </c>
      <c r="P26" s="56"/>
      <c r="Q26" s="67">
        <f t="shared" si="0"/>
        <v>1.4941302027748131</v>
      </c>
    </row>
    <row r="27" spans="1:17" ht="12.75">
      <c r="A27" s="101" t="s">
        <v>49</v>
      </c>
      <c r="B27" s="47">
        <v>1</v>
      </c>
      <c r="C27" s="47">
        <v>10</v>
      </c>
      <c r="D27" s="48">
        <v>10</v>
      </c>
      <c r="E27" s="103"/>
      <c r="F27" s="47">
        <v>37</v>
      </c>
      <c r="G27" s="47">
        <v>34</v>
      </c>
      <c r="H27" s="47">
        <v>31</v>
      </c>
      <c r="I27" s="47">
        <v>47</v>
      </c>
      <c r="J27" s="47">
        <v>40</v>
      </c>
      <c r="K27" s="45">
        <f>J27+I27+H27+G27+F27</f>
        <v>189</v>
      </c>
      <c r="L27" s="46">
        <v>88</v>
      </c>
      <c r="M27" s="196">
        <v>189</v>
      </c>
      <c r="N27" s="53">
        <v>5</v>
      </c>
      <c r="O27" s="53">
        <v>66</v>
      </c>
      <c r="P27" s="56"/>
      <c r="Q27" s="67">
        <f t="shared" si="0"/>
        <v>2.6455026455026456</v>
      </c>
    </row>
    <row r="28" spans="1:17" ht="12.75">
      <c r="A28" s="100" t="s">
        <v>19</v>
      </c>
      <c r="B28" s="38">
        <f aca="true" t="shared" si="7" ref="B28:O28">SUM(B29:B30)</f>
        <v>8</v>
      </c>
      <c r="C28" s="38">
        <f t="shared" si="7"/>
        <v>86</v>
      </c>
      <c r="D28" s="39">
        <f t="shared" si="7"/>
        <v>58</v>
      </c>
      <c r="E28" s="38">
        <f t="shared" si="7"/>
        <v>0</v>
      </c>
      <c r="F28" s="38">
        <f t="shared" si="7"/>
        <v>352</v>
      </c>
      <c r="G28" s="38">
        <f t="shared" si="7"/>
        <v>391</v>
      </c>
      <c r="H28" s="38">
        <f t="shared" si="7"/>
        <v>373</v>
      </c>
      <c r="I28" s="38">
        <f t="shared" si="7"/>
        <v>348</v>
      </c>
      <c r="J28" s="38">
        <f t="shared" si="7"/>
        <v>369</v>
      </c>
      <c r="K28" s="38">
        <f t="shared" si="7"/>
        <v>1833</v>
      </c>
      <c r="L28" s="39">
        <f t="shared" si="7"/>
        <v>896</v>
      </c>
      <c r="M28" s="39">
        <f t="shared" si="7"/>
        <v>1253</v>
      </c>
      <c r="N28" s="39">
        <f t="shared" si="7"/>
        <v>40</v>
      </c>
      <c r="O28" s="39">
        <f t="shared" si="7"/>
        <v>246</v>
      </c>
      <c r="P28" s="56"/>
      <c r="Q28" s="67">
        <f t="shared" si="0"/>
        <v>2.182214948172395</v>
      </c>
    </row>
    <row r="29" spans="1:17" ht="12.75">
      <c r="A29" s="101" t="s">
        <v>50</v>
      </c>
      <c r="B29" s="47">
        <v>5</v>
      </c>
      <c r="C29" s="47">
        <v>57</v>
      </c>
      <c r="D29" s="48">
        <v>41</v>
      </c>
      <c r="E29" s="103"/>
      <c r="F29" s="47">
        <v>234</v>
      </c>
      <c r="G29" s="47">
        <v>257</v>
      </c>
      <c r="H29" s="47">
        <v>245</v>
      </c>
      <c r="I29" s="47">
        <v>237</v>
      </c>
      <c r="J29" s="47">
        <v>255</v>
      </c>
      <c r="K29" s="45">
        <f>J29+I29+H29+G29+F29</f>
        <v>1228</v>
      </c>
      <c r="L29" s="46">
        <v>610</v>
      </c>
      <c r="M29" s="196">
        <v>872</v>
      </c>
      <c r="N29" s="53">
        <v>29</v>
      </c>
      <c r="O29" s="53">
        <v>165</v>
      </c>
      <c r="P29" s="56"/>
      <c r="Q29" s="67">
        <f t="shared" si="0"/>
        <v>2.3615635179153096</v>
      </c>
    </row>
    <row r="30" spans="1:17" ht="12.75">
      <c r="A30" s="101" t="s">
        <v>51</v>
      </c>
      <c r="B30" s="47">
        <v>3</v>
      </c>
      <c r="C30" s="47">
        <v>29</v>
      </c>
      <c r="D30" s="48">
        <v>17</v>
      </c>
      <c r="E30" s="103"/>
      <c r="F30" s="47">
        <v>118</v>
      </c>
      <c r="G30" s="47">
        <v>134</v>
      </c>
      <c r="H30" s="47">
        <v>128</v>
      </c>
      <c r="I30" s="47">
        <v>111</v>
      </c>
      <c r="J30" s="47">
        <v>114</v>
      </c>
      <c r="K30" s="45">
        <f>J30+I30+H30+G30+F30</f>
        <v>605</v>
      </c>
      <c r="L30" s="46">
        <v>286</v>
      </c>
      <c r="M30" s="196">
        <v>381</v>
      </c>
      <c r="N30" s="53">
        <v>11</v>
      </c>
      <c r="O30" s="53">
        <v>81</v>
      </c>
      <c r="P30" s="56"/>
      <c r="Q30" s="67">
        <f t="shared" si="0"/>
        <v>1.8181818181818181</v>
      </c>
    </row>
    <row r="31" spans="1:17" ht="12.75">
      <c r="A31" s="104" t="s">
        <v>52</v>
      </c>
      <c r="B31" s="23">
        <f aca="true" t="shared" si="8" ref="B31:N31">B28+B25+B22+B18+B17+B14+B11+B7+B6</f>
        <v>56</v>
      </c>
      <c r="C31" s="23">
        <f t="shared" si="8"/>
        <v>546</v>
      </c>
      <c r="D31" s="31">
        <f t="shared" si="8"/>
        <v>384</v>
      </c>
      <c r="E31" s="23">
        <f t="shared" si="8"/>
        <v>0</v>
      </c>
      <c r="F31" s="23">
        <f t="shared" si="8"/>
        <v>2349</v>
      </c>
      <c r="G31" s="23">
        <f t="shared" si="8"/>
        <v>2368</v>
      </c>
      <c r="H31" s="23">
        <f t="shared" si="8"/>
        <v>2344</v>
      </c>
      <c r="I31" s="23">
        <f t="shared" si="8"/>
        <v>2393</v>
      </c>
      <c r="J31" s="23">
        <f t="shared" si="8"/>
        <v>2357</v>
      </c>
      <c r="K31" s="23">
        <f t="shared" si="8"/>
        <v>11811</v>
      </c>
      <c r="L31" s="31">
        <f t="shared" si="8"/>
        <v>5727</v>
      </c>
      <c r="M31" s="31">
        <f t="shared" si="8"/>
        <v>8377</v>
      </c>
      <c r="N31" s="31">
        <f t="shared" si="8"/>
        <v>338</v>
      </c>
      <c r="O31" s="31">
        <f>O28+O25+O22+O18+O17+O14+O11+O7+O6</f>
        <v>2322</v>
      </c>
      <c r="P31" s="56"/>
      <c r="Q31" s="67">
        <f t="shared" si="0"/>
        <v>2.8617390568114467</v>
      </c>
    </row>
    <row r="32" spans="1:17" ht="3" customHeight="1">
      <c r="A32" s="105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56"/>
      <c r="Q32" s="56"/>
    </row>
    <row r="33" spans="1:17" ht="12.75">
      <c r="A33" s="107" t="s">
        <v>54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56"/>
      <c r="Q33" s="56"/>
    </row>
    <row r="34" spans="1:17" ht="12.75">
      <c r="A34" s="193" t="s">
        <v>57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56"/>
      <c r="O34" s="56"/>
      <c r="P34" s="56"/>
      <c r="Q34" s="56"/>
    </row>
    <row r="35" spans="1:17" ht="12.75">
      <c r="A35" s="194" t="s">
        <v>60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56"/>
    </row>
    <row r="36" spans="1:15" ht="12.75">
      <c r="A36" s="6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2.75">
      <c r="A37" s="6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ht="12.75">
      <c r="A38" s="62"/>
    </row>
    <row r="39" ht="12.75">
      <c r="A39" s="63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3" r:id="rId1"/>
  <headerFooter alignWithMargins="0">
    <oddHeader>&amp;R420040.xls</oddHeader>
    <oddFooter>&amp;LComune di Bologna - Dipartimento Programmazione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37"/>
  <sheetViews>
    <sheetView showZeros="0" zoomScalePageLayoutView="0" workbookViewId="0" topLeftCell="A1">
      <selection activeCell="F13" sqref="F13"/>
    </sheetView>
  </sheetViews>
  <sheetFormatPr defaultColWidth="9.00390625" defaultRowHeight="12"/>
  <cols>
    <col min="1" max="1" width="20.875" style="20" customWidth="1"/>
    <col min="2" max="4" width="9.125" style="20" customWidth="1"/>
    <col min="5" max="5" width="0.875" style="20" customWidth="1"/>
    <col min="6" max="10" width="9.75390625" style="20" customWidth="1"/>
    <col min="11" max="11" width="9.125" style="20" customWidth="1"/>
    <col min="12" max="12" width="9.25390625" style="20" customWidth="1"/>
    <col min="13" max="13" width="10.125" style="20" customWidth="1"/>
    <col min="14" max="15" width="10.875" style="20" customWidth="1"/>
    <col min="16" max="16384" width="9.125" style="20" customWidth="1"/>
  </cols>
  <sheetData>
    <row r="1" spans="1:17" ht="15">
      <c r="A1" s="71" t="s">
        <v>61</v>
      </c>
      <c r="B1" s="71"/>
      <c r="C1" s="71"/>
      <c r="D1" s="71"/>
      <c r="E1" s="71"/>
      <c r="F1" s="71"/>
      <c r="G1" s="55"/>
      <c r="H1" s="73" t="s">
        <v>26</v>
      </c>
      <c r="I1" s="72"/>
      <c r="J1" s="72"/>
      <c r="K1" s="72"/>
      <c r="L1" s="72"/>
      <c r="M1" s="72"/>
      <c r="N1" s="72"/>
      <c r="O1" s="72"/>
      <c r="P1" s="56"/>
      <c r="Q1" s="56"/>
    </row>
    <row r="2" spans="1:17" ht="15">
      <c r="A2" s="118" t="s">
        <v>63</v>
      </c>
      <c r="B2" s="71"/>
      <c r="C2" s="71"/>
      <c r="D2" s="71"/>
      <c r="E2" s="71"/>
      <c r="F2" s="71"/>
      <c r="G2" s="55"/>
      <c r="H2" s="73"/>
      <c r="I2" s="72"/>
      <c r="J2" s="72"/>
      <c r="K2" s="72"/>
      <c r="L2" s="72"/>
      <c r="M2" s="72"/>
      <c r="N2" s="72"/>
      <c r="O2" s="72"/>
      <c r="P2" s="56"/>
      <c r="Q2" s="56"/>
    </row>
    <row r="3" spans="1:17" ht="12.75">
      <c r="A3" s="179" t="s">
        <v>31</v>
      </c>
      <c r="B3" s="180" t="s">
        <v>1</v>
      </c>
      <c r="C3" s="181" t="s">
        <v>2</v>
      </c>
      <c r="D3" s="182"/>
      <c r="E3" s="183"/>
      <c r="F3" s="182" t="s">
        <v>3</v>
      </c>
      <c r="G3" s="184"/>
      <c r="H3" s="184"/>
      <c r="I3" s="182"/>
      <c r="J3" s="182" t="s">
        <v>4</v>
      </c>
      <c r="K3" s="185" t="s">
        <v>5</v>
      </c>
      <c r="L3" s="37" t="s">
        <v>33</v>
      </c>
      <c r="M3" s="86" t="s">
        <v>6</v>
      </c>
      <c r="N3" s="21" t="s">
        <v>33</v>
      </c>
      <c r="O3" s="21" t="s">
        <v>32</v>
      </c>
      <c r="P3" s="56"/>
      <c r="Q3" s="56"/>
    </row>
    <row r="4" spans="1:17" ht="13.5">
      <c r="A4" s="87"/>
      <c r="B4" s="88" t="s">
        <v>7</v>
      </c>
      <c r="C4" s="88" t="s">
        <v>8</v>
      </c>
      <c r="D4" s="89" t="s">
        <v>9</v>
      </c>
      <c r="E4" s="90"/>
      <c r="F4" s="91" t="s">
        <v>80</v>
      </c>
      <c r="G4" s="91" t="s">
        <v>81</v>
      </c>
      <c r="H4" s="91" t="s">
        <v>82</v>
      </c>
      <c r="I4" s="91" t="s">
        <v>83</v>
      </c>
      <c r="J4" s="91" t="s">
        <v>84</v>
      </c>
      <c r="K4" s="55"/>
      <c r="L4" s="22" t="s">
        <v>55</v>
      </c>
      <c r="M4" s="92" t="s">
        <v>30</v>
      </c>
      <c r="N4" s="22" t="s">
        <v>35</v>
      </c>
      <c r="O4" s="22" t="s">
        <v>34</v>
      </c>
      <c r="P4" s="56"/>
      <c r="Q4" s="56"/>
    </row>
    <row r="5" spans="1:17" ht="12.75">
      <c r="A5" s="76"/>
      <c r="B5" s="76"/>
      <c r="C5" s="76"/>
      <c r="D5" s="93" t="s">
        <v>30</v>
      </c>
      <c r="E5" s="94"/>
      <c r="F5" s="95"/>
      <c r="G5" s="95"/>
      <c r="H5" s="95"/>
      <c r="I5" s="95"/>
      <c r="J5" s="95"/>
      <c r="K5" s="96"/>
      <c r="L5" s="97" t="s">
        <v>53</v>
      </c>
      <c r="M5" s="98"/>
      <c r="N5" s="96"/>
      <c r="O5" s="99" t="s">
        <v>56</v>
      </c>
      <c r="P5" s="56"/>
      <c r="Q5" s="56"/>
    </row>
    <row r="6" spans="1:17" ht="12.75">
      <c r="A6" s="186" t="s">
        <v>11</v>
      </c>
      <c r="B6" s="23">
        <v>5</v>
      </c>
      <c r="C6" s="23">
        <v>40</v>
      </c>
      <c r="D6" s="31">
        <v>40</v>
      </c>
      <c r="E6" s="23"/>
      <c r="F6" s="23">
        <v>177</v>
      </c>
      <c r="G6" s="23">
        <v>180</v>
      </c>
      <c r="H6" s="23">
        <v>156</v>
      </c>
      <c r="I6" s="23">
        <v>161</v>
      </c>
      <c r="J6" s="23">
        <v>162</v>
      </c>
      <c r="K6" s="24">
        <f>SUM(F6:J6)</f>
        <v>836</v>
      </c>
      <c r="L6" s="25">
        <v>400</v>
      </c>
      <c r="M6" s="31">
        <v>836</v>
      </c>
      <c r="N6" s="25">
        <v>45</v>
      </c>
      <c r="O6" s="52">
        <v>159</v>
      </c>
      <c r="P6" s="56"/>
      <c r="Q6" s="67">
        <f aca="true" t="shared" si="0" ref="Q6:Q31">N6/K6*100</f>
        <v>5.382775119617225</v>
      </c>
    </row>
    <row r="7" spans="1:17" ht="12.75">
      <c r="A7" s="186" t="s">
        <v>12</v>
      </c>
      <c r="B7" s="23">
        <f aca="true" t="shared" si="1" ref="B7:O7">SUM(B8:B10)</f>
        <v>11</v>
      </c>
      <c r="C7" s="23">
        <f t="shared" si="1"/>
        <v>92</v>
      </c>
      <c r="D7" s="31">
        <f t="shared" si="1"/>
        <v>60</v>
      </c>
      <c r="E7" s="23">
        <f t="shared" si="1"/>
        <v>0</v>
      </c>
      <c r="F7" s="23">
        <f t="shared" si="1"/>
        <v>441</v>
      </c>
      <c r="G7" s="23">
        <f t="shared" si="1"/>
        <v>438</v>
      </c>
      <c r="H7" s="23">
        <f t="shared" si="1"/>
        <v>413</v>
      </c>
      <c r="I7" s="23">
        <f t="shared" si="1"/>
        <v>409</v>
      </c>
      <c r="J7" s="23">
        <f t="shared" si="1"/>
        <v>395</v>
      </c>
      <c r="K7" s="23">
        <f t="shared" si="1"/>
        <v>2096</v>
      </c>
      <c r="L7" s="31">
        <f t="shared" si="1"/>
        <v>1007</v>
      </c>
      <c r="M7" s="31">
        <f t="shared" si="1"/>
        <v>1402</v>
      </c>
      <c r="N7" s="31">
        <f t="shared" si="1"/>
        <v>58</v>
      </c>
      <c r="O7" s="31">
        <f t="shared" si="1"/>
        <v>548</v>
      </c>
      <c r="P7" s="56"/>
      <c r="Q7" s="67">
        <f t="shared" si="0"/>
        <v>2.767175572519084</v>
      </c>
    </row>
    <row r="8" spans="1:17" ht="12.75">
      <c r="A8" s="187" t="s">
        <v>36</v>
      </c>
      <c r="B8" s="35">
        <v>5</v>
      </c>
      <c r="C8" s="188">
        <v>42</v>
      </c>
      <c r="D8" s="33">
        <v>25</v>
      </c>
      <c r="E8" s="189"/>
      <c r="F8" s="35">
        <v>214</v>
      </c>
      <c r="G8" s="35">
        <v>204</v>
      </c>
      <c r="H8" s="35">
        <v>177</v>
      </c>
      <c r="I8" s="35">
        <v>178</v>
      </c>
      <c r="J8" s="35">
        <v>172</v>
      </c>
      <c r="K8" s="27">
        <f>SUM(F8:J8)</f>
        <v>945</v>
      </c>
      <c r="L8" s="32">
        <v>466</v>
      </c>
      <c r="M8" s="190">
        <v>587</v>
      </c>
      <c r="N8" s="30">
        <v>27</v>
      </c>
      <c r="O8" s="30">
        <v>315</v>
      </c>
      <c r="P8" s="56"/>
      <c r="Q8" s="67">
        <f t="shared" si="0"/>
        <v>2.857142857142857</v>
      </c>
    </row>
    <row r="9" spans="1:17" ht="12.75">
      <c r="A9" s="187" t="s">
        <v>37</v>
      </c>
      <c r="B9" s="35">
        <v>4</v>
      </c>
      <c r="C9" s="35">
        <v>30</v>
      </c>
      <c r="D9" s="48">
        <v>15</v>
      </c>
      <c r="E9" s="103"/>
      <c r="F9" s="47">
        <v>143</v>
      </c>
      <c r="G9" s="47">
        <v>142</v>
      </c>
      <c r="H9" s="47">
        <v>147</v>
      </c>
      <c r="I9" s="47">
        <v>137</v>
      </c>
      <c r="J9" s="47">
        <v>134</v>
      </c>
      <c r="K9" s="45">
        <f>SUM(F9:J9)</f>
        <v>703</v>
      </c>
      <c r="L9" s="46">
        <v>349</v>
      </c>
      <c r="M9" s="195">
        <v>367</v>
      </c>
      <c r="N9" s="30">
        <v>14</v>
      </c>
      <c r="O9" s="30">
        <v>132</v>
      </c>
      <c r="P9" s="56"/>
      <c r="Q9" s="67">
        <f t="shared" si="0"/>
        <v>1.991465149359886</v>
      </c>
    </row>
    <row r="10" spans="1:17" ht="12.75">
      <c r="A10" s="187" t="s">
        <v>38</v>
      </c>
      <c r="B10" s="35">
        <v>2</v>
      </c>
      <c r="C10" s="35">
        <v>20</v>
      </c>
      <c r="D10" s="34">
        <v>20</v>
      </c>
      <c r="E10" s="189"/>
      <c r="F10" s="35">
        <v>84</v>
      </c>
      <c r="G10" s="35">
        <v>92</v>
      </c>
      <c r="H10" s="35">
        <v>89</v>
      </c>
      <c r="I10" s="35">
        <v>94</v>
      </c>
      <c r="J10" s="35">
        <v>89</v>
      </c>
      <c r="K10" s="27">
        <f>SUM(F10:J10)</f>
        <v>448</v>
      </c>
      <c r="L10" s="32">
        <v>192</v>
      </c>
      <c r="M10" s="190">
        <v>448</v>
      </c>
      <c r="N10" s="30">
        <v>17</v>
      </c>
      <c r="O10" s="30">
        <v>101</v>
      </c>
      <c r="P10" s="56"/>
      <c r="Q10" s="67">
        <f t="shared" si="0"/>
        <v>3.7946428571428568</v>
      </c>
    </row>
    <row r="11" spans="1:17" ht="12.75">
      <c r="A11" s="186" t="s">
        <v>13</v>
      </c>
      <c r="B11" s="23">
        <f aca="true" t="shared" si="2" ref="B11:O11">SUM(B12:B13)</f>
        <v>3</v>
      </c>
      <c r="C11" s="23">
        <f t="shared" si="2"/>
        <v>37</v>
      </c>
      <c r="D11" s="31">
        <f t="shared" si="2"/>
        <v>26</v>
      </c>
      <c r="E11" s="23">
        <f t="shared" si="2"/>
        <v>0</v>
      </c>
      <c r="F11" s="23">
        <f t="shared" si="2"/>
        <v>160</v>
      </c>
      <c r="G11" s="23">
        <f t="shared" si="2"/>
        <v>151</v>
      </c>
      <c r="H11" s="23">
        <f t="shared" si="2"/>
        <v>159</v>
      </c>
      <c r="I11" s="23">
        <f t="shared" si="2"/>
        <v>140</v>
      </c>
      <c r="J11" s="23">
        <f t="shared" si="2"/>
        <v>149</v>
      </c>
      <c r="K11" s="23">
        <f t="shared" si="2"/>
        <v>759</v>
      </c>
      <c r="L11" s="31">
        <f t="shared" si="2"/>
        <v>364</v>
      </c>
      <c r="M11" s="31">
        <f t="shared" si="2"/>
        <v>546</v>
      </c>
      <c r="N11" s="31">
        <f t="shared" si="2"/>
        <v>25</v>
      </c>
      <c r="O11" s="31">
        <f t="shared" si="2"/>
        <v>212</v>
      </c>
      <c r="P11" s="56"/>
      <c r="Q11" s="67">
        <f t="shared" si="0"/>
        <v>3.293807641633729</v>
      </c>
    </row>
    <row r="12" spans="1:17" ht="12.75">
      <c r="A12" s="187" t="s">
        <v>39</v>
      </c>
      <c r="B12" s="35">
        <v>2</v>
      </c>
      <c r="C12" s="35">
        <v>23</v>
      </c>
      <c r="D12" s="34">
        <v>14</v>
      </c>
      <c r="E12" s="189"/>
      <c r="F12" s="35">
        <v>96</v>
      </c>
      <c r="G12" s="35">
        <v>101</v>
      </c>
      <c r="H12" s="35">
        <v>99</v>
      </c>
      <c r="I12" s="35">
        <v>80</v>
      </c>
      <c r="J12" s="35">
        <v>77</v>
      </c>
      <c r="K12" s="27">
        <v>453</v>
      </c>
      <c r="L12" s="32">
        <v>219</v>
      </c>
      <c r="M12" s="191">
        <v>283</v>
      </c>
      <c r="N12" s="30">
        <v>18</v>
      </c>
      <c r="O12" s="30">
        <v>137</v>
      </c>
      <c r="P12" s="56"/>
      <c r="Q12" s="67">
        <f t="shared" si="0"/>
        <v>3.9735099337748347</v>
      </c>
    </row>
    <row r="13" spans="1:17" ht="12.75">
      <c r="A13" s="187" t="s">
        <v>40</v>
      </c>
      <c r="B13" s="35">
        <v>1</v>
      </c>
      <c r="C13" s="35">
        <v>14</v>
      </c>
      <c r="D13" s="34">
        <v>12</v>
      </c>
      <c r="E13" s="189"/>
      <c r="F13" s="35">
        <v>64</v>
      </c>
      <c r="G13" s="35">
        <v>50</v>
      </c>
      <c r="H13" s="35">
        <v>60</v>
      </c>
      <c r="I13" s="35">
        <v>60</v>
      </c>
      <c r="J13" s="35">
        <v>72</v>
      </c>
      <c r="K13" s="27">
        <f>SUM(F13:J13)</f>
        <v>306</v>
      </c>
      <c r="L13" s="32">
        <v>145</v>
      </c>
      <c r="M13" s="191">
        <v>263</v>
      </c>
      <c r="N13" s="30">
        <v>7</v>
      </c>
      <c r="O13" s="30">
        <v>75</v>
      </c>
      <c r="P13" s="56"/>
      <c r="Q13" s="67">
        <f t="shared" si="0"/>
        <v>2.287581699346405</v>
      </c>
    </row>
    <row r="14" spans="1:17" ht="12.75">
      <c r="A14" s="186" t="s">
        <v>14</v>
      </c>
      <c r="B14" s="23">
        <f aca="true" t="shared" si="3" ref="B14:N14">SUM(B15:B16)</f>
        <v>6</v>
      </c>
      <c r="C14" s="23">
        <f t="shared" si="3"/>
        <v>48</v>
      </c>
      <c r="D14" s="31">
        <f t="shared" si="3"/>
        <v>29</v>
      </c>
      <c r="E14" s="23">
        <f t="shared" si="3"/>
        <v>0</v>
      </c>
      <c r="F14" s="23">
        <f t="shared" si="3"/>
        <v>229</v>
      </c>
      <c r="G14" s="23">
        <f t="shared" si="3"/>
        <v>208</v>
      </c>
      <c r="H14" s="23">
        <f t="shared" si="3"/>
        <v>219</v>
      </c>
      <c r="I14" s="23">
        <f t="shared" si="3"/>
        <v>226</v>
      </c>
      <c r="J14" s="23">
        <f t="shared" si="3"/>
        <v>206</v>
      </c>
      <c r="K14" s="23">
        <f t="shared" si="3"/>
        <v>1088</v>
      </c>
      <c r="L14" s="31">
        <f t="shared" si="3"/>
        <v>519</v>
      </c>
      <c r="M14" s="31">
        <f t="shared" si="3"/>
        <v>656</v>
      </c>
      <c r="N14" s="31">
        <f t="shared" si="3"/>
        <v>44</v>
      </c>
      <c r="O14" s="31">
        <f>SUM(O15:O16)</f>
        <v>207</v>
      </c>
      <c r="P14" s="56"/>
      <c r="Q14" s="67">
        <f t="shared" si="0"/>
        <v>4.044117647058823</v>
      </c>
    </row>
    <row r="15" spans="1:17" ht="12.75">
      <c r="A15" s="187" t="s">
        <v>41</v>
      </c>
      <c r="B15" s="35">
        <v>3</v>
      </c>
      <c r="C15" s="35">
        <v>25</v>
      </c>
      <c r="D15" s="34">
        <v>15</v>
      </c>
      <c r="E15" s="189"/>
      <c r="F15" s="35">
        <v>123</v>
      </c>
      <c r="G15" s="35">
        <v>122</v>
      </c>
      <c r="H15" s="35">
        <v>111</v>
      </c>
      <c r="I15" s="35">
        <v>116</v>
      </c>
      <c r="J15" s="35">
        <v>114</v>
      </c>
      <c r="K15" s="27">
        <v>586</v>
      </c>
      <c r="L15" s="32">
        <v>290</v>
      </c>
      <c r="M15" s="191">
        <v>345</v>
      </c>
      <c r="N15" s="30">
        <v>30</v>
      </c>
      <c r="O15" s="30">
        <v>109</v>
      </c>
      <c r="P15" s="56"/>
      <c r="Q15" s="67">
        <f t="shared" si="0"/>
        <v>5.1194539249146755</v>
      </c>
    </row>
    <row r="16" spans="1:17" ht="12.75">
      <c r="A16" s="187" t="s">
        <v>42</v>
      </c>
      <c r="B16" s="35">
        <v>3</v>
      </c>
      <c r="C16" s="35">
        <v>23</v>
      </c>
      <c r="D16" s="34">
        <v>14</v>
      </c>
      <c r="E16" s="189"/>
      <c r="F16" s="35">
        <v>106</v>
      </c>
      <c r="G16" s="35">
        <v>86</v>
      </c>
      <c r="H16" s="35">
        <v>108</v>
      </c>
      <c r="I16" s="35">
        <v>110</v>
      </c>
      <c r="J16" s="35">
        <v>92</v>
      </c>
      <c r="K16" s="27">
        <v>502</v>
      </c>
      <c r="L16" s="32">
        <v>229</v>
      </c>
      <c r="M16" s="191">
        <v>311</v>
      </c>
      <c r="N16" s="191">
        <v>14</v>
      </c>
      <c r="O16" s="30">
        <v>98</v>
      </c>
      <c r="P16" s="56"/>
      <c r="Q16" s="67">
        <f t="shared" si="0"/>
        <v>2.788844621513944</v>
      </c>
    </row>
    <row r="17" spans="1:17" ht="12.75">
      <c r="A17" s="186" t="s">
        <v>15</v>
      </c>
      <c r="B17" s="23">
        <v>5</v>
      </c>
      <c r="C17" s="23">
        <v>49</v>
      </c>
      <c r="D17" s="31">
        <v>36</v>
      </c>
      <c r="E17" s="28"/>
      <c r="F17" s="23">
        <v>213</v>
      </c>
      <c r="G17" s="23">
        <v>197</v>
      </c>
      <c r="H17" s="23">
        <v>203</v>
      </c>
      <c r="I17" s="23">
        <v>203</v>
      </c>
      <c r="J17" s="23">
        <v>177</v>
      </c>
      <c r="K17" s="24">
        <v>993</v>
      </c>
      <c r="L17" s="25">
        <v>500</v>
      </c>
      <c r="M17" s="192">
        <v>728</v>
      </c>
      <c r="N17" s="29">
        <v>38</v>
      </c>
      <c r="O17" s="29">
        <v>313</v>
      </c>
      <c r="P17" s="56"/>
      <c r="Q17" s="67">
        <f t="shared" si="0"/>
        <v>3.826787512588117</v>
      </c>
    </row>
    <row r="18" spans="1:17" ht="12.75">
      <c r="A18" s="186" t="s">
        <v>16</v>
      </c>
      <c r="B18" s="23">
        <f aca="true" t="shared" si="4" ref="B18:O18">SUM(B19:B21)</f>
        <v>6</v>
      </c>
      <c r="C18" s="23">
        <f t="shared" si="4"/>
        <v>77</v>
      </c>
      <c r="D18" s="31">
        <f t="shared" si="4"/>
        <v>37</v>
      </c>
      <c r="E18" s="23">
        <f t="shared" si="4"/>
        <v>0</v>
      </c>
      <c r="F18" s="23">
        <f t="shared" si="4"/>
        <v>327</v>
      </c>
      <c r="G18" s="23">
        <f t="shared" si="4"/>
        <v>327</v>
      </c>
      <c r="H18" s="23">
        <f t="shared" si="4"/>
        <v>363</v>
      </c>
      <c r="I18" s="23">
        <f t="shared" si="4"/>
        <v>317</v>
      </c>
      <c r="J18" s="23">
        <f t="shared" si="4"/>
        <v>329</v>
      </c>
      <c r="K18" s="23">
        <f t="shared" si="4"/>
        <v>1663</v>
      </c>
      <c r="L18" s="31">
        <f t="shared" si="4"/>
        <v>774</v>
      </c>
      <c r="M18" s="31">
        <f t="shared" si="4"/>
        <v>804</v>
      </c>
      <c r="N18" s="31">
        <f t="shared" si="4"/>
        <v>35</v>
      </c>
      <c r="O18" s="31">
        <f t="shared" si="4"/>
        <v>150</v>
      </c>
      <c r="P18" s="56"/>
      <c r="Q18" s="67">
        <f t="shared" si="0"/>
        <v>2.1046301864101022</v>
      </c>
    </row>
    <row r="19" spans="1:17" ht="12.75">
      <c r="A19" s="187" t="s">
        <v>43</v>
      </c>
      <c r="B19" s="35">
        <v>1</v>
      </c>
      <c r="C19" s="35">
        <v>12</v>
      </c>
      <c r="D19" s="34">
        <v>12</v>
      </c>
      <c r="E19" s="189"/>
      <c r="F19" s="35">
        <v>46</v>
      </c>
      <c r="G19" s="35">
        <v>46</v>
      </c>
      <c r="H19" s="35">
        <v>52</v>
      </c>
      <c r="I19" s="35">
        <v>42</v>
      </c>
      <c r="J19" s="35">
        <v>66</v>
      </c>
      <c r="K19" s="27">
        <f>SUM(F19:J19)</f>
        <v>252</v>
      </c>
      <c r="L19" s="32">
        <v>104</v>
      </c>
      <c r="M19" s="191">
        <v>252</v>
      </c>
      <c r="N19" s="30">
        <v>5</v>
      </c>
      <c r="O19" s="30">
        <v>19</v>
      </c>
      <c r="P19" s="56"/>
      <c r="Q19" s="67">
        <f t="shared" si="0"/>
        <v>1.984126984126984</v>
      </c>
    </row>
    <row r="20" spans="1:17" ht="12.75">
      <c r="A20" s="187" t="s">
        <v>44</v>
      </c>
      <c r="B20" s="35">
        <v>1</v>
      </c>
      <c r="C20" s="35">
        <v>19</v>
      </c>
      <c r="D20" s="34">
        <v>0</v>
      </c>
      <c r="E20" s="189"/>
      <c r="F20" s="35">
        <v>86</v>
      </c>
      <c r="G20" s="35">
        <v>73</v>
      </c>
      <c r="H20" s="35">
        <v>93</v>
      </c>
      <c r="I20" s="35">
        <v>82</v>
      </c>
      <c r="J20" s="35">
        <v>61</v>
      </c>
      <c r="K20" s="27">
        <f>SUM(F20:J20)</f>
        <v>395</v>
      </c>
      <c r="L20" s="32">
        <v>177</v>
      </c>
      <c r="M20" s="191">
        <v>0</v>
      </c>
      <c r="N20" s="30">
        <v>5</v>
      </c>
      <c r="O20" s="30">
        <v>20</v>
      </c>
      <c r="P20" s="56"/>
      <c r="Q20" s="67">
        <f t="shared" si="0"/>
        <v>1.2658227848101267</v>
      </c>
    </row>
    <row r="21" spans="1:17" ht="12.75">
      <c r="A21" s="187" t="s">
        <v>45</v>
      </c>
      <c r="B21" s="35">
        <v>4</v>
      </c>
      <c r="C21" s="35">
        <v>46</v>
      </c>
      <c r="D21" s="34">
        <v>25</v>
      </c>
      <c r="E21" s="189"/>
      <c r="F21" s="35">
        <v>195</v>
      </c>
      <c r="G21" s="35">
        <v>208</v>
      </c>
      <c r="H21" s="35">
        <v>218</v>
      </c>
      <c r="I21" s="35">
        <v>193</v>
      </c>
      <c r="J21" s="35">
        <v>202</v>
      </c>
      <c r="K21" s="27">
        <v>1016</v>
      </c>
      <c r="L21" s="32">
        <v>493</v>
      </c>
      <c r="M21" s="191">
        <v>552</v>
      </c>
      <c r="N21" s="30">
        <v>25</v>
      </c>
      <c r="O21" s="30">
        <v>111</v>
      </c>
      <c r="P21" s="56"/>
      <c r="Q21" s="67">
        <f t="shared" si="0"/>
        <v>2.4606299212598426</v>
      </c>
    </row>
    <row r="22" spans="1:17" ht="12.75">
      <c r="A22" s="186" t="s">
        <v>17</v>
      </c>
      <c r="B22" s="23">
        <f aca="true" t="shared" si="5" ref="B22:O22">SUM(B23:B24)</f>
        <v>7</v>
      </c>
      <c r="C22" s="23">
        <f t="shared" si="5"/>
        <v>61</v>
      </c>
      <c r="D22" s="31">
        <f t="shared" si="5"/>
        <v>41</v>
      </c>
      <c r="E22" s="23">
        <f t="shared" si="5"/>
        <v>0</v>
      </c>
      <c r="F22" s="23">
        <f t="shared" si="5"/>
        <v>248</v>
      </c>
      <c r="G22" s="23">
        <f t="shared" si="5"/>
        <v>261</v>
      </c>
      <c r="H22" s="23">
        <f t="shared" si="5"/>
        <v>236</v>
      </c>
      <c r="I22" s="23">
        <f t="shared" si="5"/>
        <v>265</v>
      </c>
      <c r="J22" s="23">
        <f t="shared" si="5"/>
        <v>240</v>
      </c>
      <c r="K22" s="23">
        <f t="shared" si="5"/>
        <v>1250</v>
      </c>
      <c r="L22" s="31">
        <f t="shared" si="5"/>
        <v>573</v>
      </c>
      <c r="M22" s="31">
        <f t="shared" si="5"/>
        <v>856</v>
      </c>
      <c r="N22" s="31">
        <f t="shared" si="5"/>
        <v>40</v>
      </c>
      <c r="O22" s="31">
        <f t="shared" si="5"/>
        <v>262</v>
      </c>
      <c r="P22" s="56"/>
      <c r="Q22" s="67">
        <f t="shared" si="0"/>
        <v>3.2</v>
      </c>
    </row>
    <row r="23" spans="1:17" ht="12.75">
      <c r="A23" s="187" t="s">
        <v>46</v>
      </c>
      <c r="B23" s="35">
        <v>2</v>
      </c>
      <c r="C23" s="35">
        <v>17</v>
      </c>
      <c r="D23" s="34">
        <v>7</v>
      </c>
      <c r="E23" s="189"/>
      <c r="F23" s="35">
        <v>66</v>
      </c>
      <c r="G23" s="35">
        <v>75</v>
      </c>
      <c r="H23" s="35">
        <v>61</v>
      </c>
      <c r="I23" s="35">
        <v>77</v>
      </c>
      <c r="J23" s="35">
        <v>66</v>
      </c>
      <c r="K23" s="27">
        <v>345</v>
      </c>
      <c r="L23" s="32">
        <v>163</v>
      </c>
      <c r="M23" s="191">
        <v>159</v>
      </c>
      <c r="N23" s="30">
        <v>10</v>
      </c>
      <c r="O23" s="30">
        <v>72</v>
      </c>
      <c r="P23" s="56"/>
      <c r="Q23" s="67">
        <f t="shared" si="0"/>
        <v>2.898550724637681</v>
      </c>
    </row>
    <row r="24" spans="1:17" ht="12.75">
      <c r="A24" s="187" t="s">
        <v>47</v>
      </c>
      <c r="B24" s="35">
        <v>5</v>
      </c>
      <c r="C24" s="35">
        <v>44</v>
      </c>
      <c r="D24" s="34">
        <v>34</v>
      </c>
      <c r="E24" s="189"/>
      <c r="F24" s="35">
        <v>182</v>
      </c>
      <c r="G24" s="35">
        <v>186</v>
      </c>
      <c r="H24" s="35">
        <v>175</v>
      </c>
      <c r="I24" s="35">
        <v>188</v>
      </c>
      <c r="J24" s="35">
        <v>174</v>
      </c>
      <c r="K24" s="27">
        <v>905</v>
      </c>
      <c r="L24" s="32">
        <v>410</v>
      </c>
      <c r="M24" s="191">
        <v>697</v>
      </c>
      <c r="N24" s="30">
        <v>30</v>
      </c>
      <c r="O24" s="30">
        <v>190</v>
      </c>
      <c r="P24" s="56"/>
      <c r="Q24" s="67">
        <f t="shared" si="0"/>
        <v>3.314917127071823</v>
      </c>
    </row>
    <row r="25" spans="1:17" ht="12.75">
      <c r="A25" s="186" t="s">
        <v>18</v>
      </c>
      <c r="B25" s="23">
        <f aca="true" t="shared" si="6" ref="B25:O25">SUM(B26:B27)</f>
        <v>5</v>
      </c>
      <c r="C25" s="23">
        <f t="shared" si="6"/>
        <v>51</v>
      </c>
      <c r="D25" s="31">
        <f t="shared" si="6"/>
        <v>41</v>
      </c>
      <c r="E25" s="23">
        <f t="shared" si="6"/>
        <v>0</v>
      </c>
      <c r="F25" s="23">
        <f t="shared" si="6"/>
        <v>196</v>
      </c>
      <c r="G25" s="23">
        <f t="shared" si="6"/>
        <v>217</v>
      </c>
      <c r="H25" s="23">
        <f t="shared" si="6"/>
        <v>260</v>
      </c>
      <c r="I25" s="23">
        <f t="shared" si="6"/>
        <v>233</v>
      </c>
      <c r="J25" s="23">
        <f t="shared" si="6"/>
        <v>201</v>
      </c>
      <c r="K25" s="23">
        <f t="shared" si="6"/>
        <v>1107</v>
      </c>
      <c r="L25" s="31">
        <f t="shared" si="6"/>
        <v>545</v>
      </c>
      <c r="M25" s="31">
        <f t="shared" si="6"/>
        <v>900</v>
      </c>
      <c r="N25" s="31">
        <f t="shared" si="6"/>
        <v>25</v>
      </c>
      <c r="O25" s="31">
        <f t="shared" si="6"/>
        <v>144</v>
      </c>
      <c r="P25" s="56"/>
      <c r="Q25" s="67">
        <f t="shared" si="0"/>
        <v>2.2583559168925023</v>
      </c>
    </row>
    <row r="26" spans="1:17" ht="12.75">
      <c r="A26" s="187" t="s">
        <v>48</v>
      </c>
      <c r="B26" s="35">
        <v>4</v>
      </c>
      <c r="C26" s="35">
        <v>41</v>
      </c>
      <c r="D26" s="34">
        <v>31</v>
      </c>
      <c r="E26" s="189"/>
      <c r="F26" s="35">
        <v>162</v>
      </c>
      <c r="G26" s="35">
        <v>188</v>
      </c>
      <c r="H26" s="35">
        <v>216</v>
      </c>
      <c r="I26" s="35">
        <v>194</v>
      </c>
      <c r="J26" s="35">
        <v>167</v>
      </c>
      <c r="K26" s="27">
        <v>927</v>
      </c>
      <c r="L26" s="32">
        <v>460</v>
      </c>
      <c r="M26" s="191">
        <v>720</v>
      </c>
      <c r="N26" s="30">
        <v>17</v>
      </c>
      <c r="O26" s="53">
        <v>82</v>
      </c>
      <c r="P26" s="56"/>
      <c r="Q26" s="67">
        <f t="shared" si="0"/>
        <v>1.8338727076591153</v>
      </c>
    </row>
    <row r="27" spans="1:17" ht="12.75">
      <c r="A27" s="187" t="s">
        <v>49</v>
      </c>
      <c r="B27" s="35">
        <v>1</v>
      </c>
      <c r="C27" s="35">
        <v>10</v>
      </c>
      <c r="D27" s="34">
        <v>10</v>
      </c>
      <c r="E27" s="189"/>
      <c r="F27" s="35">
        <v>34</v>
      </c>
      <c r="G27" s="35">
        <v>29</v>
      </c>
      <c r="H27" s="35">
        <v>44</v>
      </c>
      <c r="I27" s="35">
        <v>39</v>
      </c>
      <c r="J27" s="35">
        <v>34</v>
      </c>
      <c r="K27" s="27">
        <f>SUM(F27:J27)</f>
        <v>180</v>
      </c>
      <c r="L27" s="32">
        <v>85</v>
      </c>
      <c r="M27" s="191">
        <v>180</v>
      </c>
      <c r="N27" s="30">
        <v>8</v>
      </c>
      <c r="O27" s="30">
        <v>62</v>
      </c>
      <c r="P27" s="56"/>
      <c r="Q27" s="67">
        <f t="shared" si="0"/>
        <v>4.444444444444445</v>
      </c>
    </row>
    <row r="28" spans="1:17" ht="12.75">
      <c r="A28" s="186" t="s">
        <v>19</v>
      </c>
      <c r="B28" s="23">
        <f aca="true" t="shared" si="7" ref="B28:O28">SUM(B29:B30)</f>
        <v>8</v>
      </c>
      <c r="C28" s="23">
        <f t="shared" si="7"/>
        <v>85</v>
      </c>
      <c r="D28" s="31">
        <f t="shared" si="7"/>
        <v>57</v>
      </c>
      <c r="E28" s="23">
        <f t="shared" si="7"/>
        <v>0</v>
      </c>
      <c r="F28" s="23">
        <f t="shared" si="7"/>
        <v>395</v>
      </c>
      <c r="G28" s="23">
        <f t="shared" si="7"/>
        <v>366</v>
      </c>
      <c r="H28" s="23">
        <f t="shared" si="7"/>
        <v>351</v>
      </c>
      <c r="I28" s="23">
        <f t="shared" si="7"/>
        <v>361</v>
      </c>
      <c r="J28" s="23">
        <f t="shared" si="7"/>
        <v>350</v>
      </c>
      <c r="K28" s="23">
        <f t="shared" si="7"/>
        <v>1823</v>
      </c>
      <c r="L28" s="31">
        <f t="shared" si="7"/>
        <v>893</v>
      </c>
      <c r="M28" s="31">
        <f t="shared" si="7"/>
        <v>1225</v>
      </c>
      <c r="N28" s="31">
        <f t="shared" si="7"/>
        <v>50</v>
      </c>
      <c r="O28" s="31">
        <f t="shared" si="7"/>
        <v>216</v>
      </c>
      <c r="P28" s="56"/>
      <c r="Q28" s="67">
        <f t="shared" si="0"/>
        <v>2.7427317608337902</v>
      </c>
    </row>
    <row r="29" spans="1:17" ht="12.75">
      <c r="A29" s="187" t="s">
        <v>50</v>
      </c>
      <c r="B29" s="35">
        <v>5</v>
      </c>
      <c r="C29" s="35">
        <v>56</v>
      </c>
      <c r="D29" s="34">
        <v>40</v>
      </c>
      <c r="E29" s="189"/>
      <c r="F29" s="35">
        <v>258</v>
      </c>
      <c r="G29" s="35">
        <v>240</v>
      </c>
      <c r="H29" s="35">
        <v>240</v>
      </c>
      <c r="I29" s="35">
        <v>252</v>
      </c>
      <c r="J29" s="35">
        <v>227</v>
      </c>
      <c r="K29" s="27">
        <v>1217</v>
      </c>
      <c r="L29" s="32">
        <v>599</v>
      </c>
      <c r="M29" s="191">
        <v>848</v>
      </c>
      <c r="N29" s="30">
        <v>36</v>
      </c>
      <c r="O29" s="30">
        <v>128</v>
      </c>
      <c r="P29" s="56"/>
      <c r="Q29" s="67">
        <f t="shared" si="0"/>
        <v>2.9580936729663105</v>
      </c>
    </row>
    <row r="30" spans="1:17" ht="12.75">
      <c r="A30" s="187" t="s">
        <v>51</v>
      </c>
      <c r="B30" s="35">
        <v>3</v>
      </c>
      <c r="C30" s="35">
        <v>29</v>
      </c>
      <c r="D30" s="34">
        <v>17</v>
      </c>
      <c r="E30" s="189"/>
      <c r="F30" s="35">
        <v>137</v>
      </c>
      <c r="G30" s="35">
        <v>126</v>
      </c>
      <c r="H30" s="35">
        <v>111</v>
      </c>
      <c r="I30" s="35">
        <v>109</v>
      </c>
      <c r="J30" s="35">
        <v>123</v>
      </c>
      <c r="K30" s="27">
        <v>606</v>
      </c>
      <c r="L30" s="32">
        <v>294</v>
      </c>
      <c r="M30" s="191">
        <v>377</v>
      </c>
      <c r="N30" s="30">
        <v>14</v>
      </c>
      <c r="O30" s="30">
        <v>88</v>
      </c>
      <c r="P30" s="56"/>
      <c r="Q30" s="67">
        <f t="shared" si="0"/>
        <v>2.31023102310231</v>
      </c>
    </row>
    <row r="31" spans="1:17" ht="12.75">
      <c r="A31" s="104" t="s">
        <v>52</v>
      </c>
      <c r="B31" s="23">
        <f aca="true" t="shared" si="8" ref="B31:O31">B28+B25+B22+B18+B17+B14+B11+B7+B6</f>
        <v>56</v>
      </c>
      <c r="C31" s="23">
        <f t="shared" si="8"/>
        <v>540</v>
      </c>
      <c r="D31" s="31">
        <f t="shared" si="8"/>
        <v>367</v>
      </c>
      <c r="E31" s="23">
        <f t="shared" si="8"/>
        <v>0</v>
      </c>
      <c r="F31" s="23">
        <f t="shared" si="8"/>
        <v>2386</v>
      </c>
      <c r="G31" s="23">
        <f t="shared" si="8"/>
        <v>2345</v>
      </c>
      <c r="H31" s="23">
        <f t="shared" si="8"/>
        <v>2360</v>
      </c>
      <c r="I31" s="23">
        <f t="shared" si="8"/>
        <v>2315</v>
      </c>
      <c r="J31" s="23">
        <f t="shared" si="8"/>
        <v>2209</v>
      </c>
      <c r="K31" s="23">
        <f t="shared" si="8"/>
        <v>11615</v>
      </c>
      <c r="L31" s="31">
        <f t="shared" si="8"/>
        <v>5575</v>
      </c>
      <c r="M31" s="31">
        <f t="shared" si="8"/>
        <v>7953</v>
      </c>
      <c r="N31" s="31">
        <f t="shared" si="8"/>
        <v>360</v>
      </c>
      <c r="O31" s="31">
        <f t="shared" si="8"/>
        <v>2211</v>
      </c>
      <c r="P31" s="56"/>
      <c r="Q31" s="67">
        <f t="shared" si="0"/>
        <v>3.099440378820491</v>
      </c>
    </row>
    <row r="32" spans="1:17" ht="3" customHeight="1">
      <c r="A32" s="105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56"/>
      <c r="Q32" s="56"/>
    </row>
    <row r="33" spans="1:17" ht="12.75">
      <c r="A33" s="107" t="s">
        <v>54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56"/>
      <c r="Q33" s="56"/>
    </row>
    <row r="34" spans="1:17" ht="12.75">
      <c r="A34" s="193" t="s">
        <v>57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56"/>
      <c r="O34" s="56"/>
      <c r="P34" s="56"/>
      <c r="Q34" s="56"/>
    </row>
    <row r="35" spans="1:17" ht="12.75">
      <c r="A35" s="194" t="s">
        <v>60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56"/>
    </row>
    <row r="36" spans="1:15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3" r:id="rId1"/>
  <headerFooter alignWithMargins="0">
    <oddHeader>&amp;R420040.xls</oddHeader>
    <oddFooter>&amp;LComune di Bologna - Dipartimento Programmazione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37"/>
  <sheetViews>
    <sheetView showZeros="0" zoomScalePageLayoutView="0" workbookViewId="0" topLeftCell="A1">
      <selection activeCell="F13" sqref="F13"/>
    </sheetView>
  </sheetViews>
  <sheetFormatPr defaultColWidth="9.00390625" defaultRowHeight="12"/>
  <cols>
    <col min="1" max="1" width="20.875" style="20" customWidth="1"/>
    <col min="2" max="4" width="9.125" style="20" customWidth="1"/>
    <col min="5" max="5" width="0.875" style="20" customWidth="1"/>
    <col min="6" max="10" width="9.75390625" style="20" customWidth="1"/>
    <col min="11" max="11" width="9.125" style="20" customWidth="1"/>
    <col min="12" max="12" width="9.25390625" style="20" customWidth="1"/>
    <col min="13" max="13" width="10.125" style="20" customWidth="1"/>
    <col min="14" max="15" width="10.875" style="20" customWidth="1"/>
    <col min="16" max="16384" width="9.125" style="20" customWidth="1"/>
  </cols>
  <sheetData>
    <row r="1" spans="1:17" ht="15" customHeight="1">
      <c r="A1" s="71" t="s">
        <v>61</v>
      </c>
      <c r="B1" s="71"/>
      <c r="C1" s="71"/>
      <c r="D1" s="71"/>
      <c r="E1" s="71"/>
      <c r="F1" s="71"/>
      <c r="G1" s="55"/>
      <c r="H1" s="73" t="s">
        <v>26</v>
      </c>
      <c r="I1" s="72"/>
      <c r="J1" s="72"/>
      <c r="K1" s="72"/>
      <c r="L1" s="72"/>
      <c r="M1" s="72"/>
      <c r="N1" s="72"/>
      <c r="O1" s="72"/>
      <c r="P1" s="56"/>
      <c r="Q1" s="56"/>
    </row>
    <row r="2" spans="1:15" s="56" customFormat="1" ht="15" customHeight="1">
      <c r="A2" s="118" t="s">
        <v>64</v>
      </c>
      <c r="B2" s="118"/>
      <c r="C2" s="118"/>
      <c r="D2" s="118"/>
      <c r="E2" s="118"/>
      <c r="F2" s="118"/>
      <c r="G2" s="55"/>
      <c r="H2" s="161"/>
      <c r="I2" s="120"/>
      <c r="J2" s="120"/>
      <c r="K2" s="120"/>
      <c r="L2" s="120"/>
      <c r="M2" s="120"/>
      <c r="N2" s="120"/>
      <c r="O2" s="120"/>
    </row>
    <row r="3" spans="1:17" ht="12.75">
      <c r="A3" s="179" t="s">
        <v>31</v>
      </c>
      <c r="B3" s="180" t="s">
        <v>1</v>
      </c>
      <c r="C3" s="181" t="s">
        <v>2</v>
      </c>
      <c r="D3" s="182"/>
      <c r="E3" s="183"/>
      <c r="F3" s="182" t="s">
        <v>3</v>
      </c>
      <c r="G3" s="184"/>
      <c r="H3" s="184"/>
      <c r="I3" s="182"/>
      <c r="J3" s="182" t="s">
        <v>4</v>
      </c>
      <c r="K3" s="185" t="s">
        <v>5</v>
      </c>
      <c r="L3" s="37" t="s">
        <v>33</v>
      </c>
      <c r="M3" s="86" t="s">
        <v>6</v>
      </c>
      <c r="N3" s="21" t="s">
        <v>33</v>
      </c>
      <c r="O3" s="21" t="s">
        <v>32</v>
      </c>
      <c r="P3" s="56"/>
      <c r="Q3" s="56"/>
    </row>
    <row r="4" spans="1:17" ht="13.5">
      <c r="A4" s="87"/>
      <c r="B4" s="88" t="s">
        <v>7</v>
      </c>
      <c r="C4" s="88" t="s">
        <v>8</v>
      </c>
      <c r="D4" s="89" t="s">
        <v>9</v>
      </c>
      <c r="E4" s="90"/>
      <c r="F4" s="91" t="s">
        <v>80</v>
      </c>
      <c r="G4" s="91" t="s">
        <v>81</v>
      </c>
      <c r="H4" s="91" t="s">
        <v>82</v>
      </c>
      <c r="I4" s="91" t="s">
        <v>83</v>
      </c>
      <c r="J4" s="91" t="s">
        <v>84</v>
      </c>
      <c r="K4" s="55"/>
      <c r="L4" s="22" t="s">
        <v>55</v>
      </c>
      <c r="M4" s="92" t="s">
        <v>30</v>
      </c>
      <c r="N4" s="22" t="s">
        <v>35</v>
      </c>
      <c r="O4" s="22" t="s">
        <v>34</v>
      </c>
      <c r="P4" s="56"/>
      <c r="Q4" s="56"/>
    </row>
    <row r="5" spans="1:17" ht="12.75">
      <c r="A5" s="76"/>
      <c r="B5" s="76"/>
      <c r="C5" s="76"/>
      <c r="D5" s="93" t="s">
        <v>30</v>
      </c>
      <c r="E5" s="94"/>
      <c r="F5" s="95"/>
      <c r="G5" s="95"/>
      <c r="H5" s="95"/>
      <c r="I5" s="95"/>
      <c r="J5" s="95"/>
      <c r="K5" s="96"/>
      <c r="L5" s="97" t="s">
        <v>53</v>
      </c>
      <c r="M5" s="98"/>
      <c r="N5" s="96"/>
      <c r="O5" s="99" t="s">
        <v>56</v>
      </c>
      <c r="P5" s="56"/>
      <c r="Q5" s="56"/>
    </row>
    <row r="6" spans="1:17" ht="12.75">
      <c r="A6" s="186" t="s">
        <v>11</v>
      </c>
      <c r="B6" s="23">
        <v>5</v>
      </c>
      <c r="C6" s="23">
        <v>40</v>
      </c>
      <c r="D6" s="31">
        <v>40</v>
      </c>
      <c r="E6" s="23"/>
      <c r="F6" s="23">
        <v>175</v>
      </c>
      <c r="G6" s="23">
        <v>153</v>
      </c>
      <c r="H6" s="23">
        <v>157</v>
      </c>
      <c r="I6" s="23">
        <v>167</v>
      </c>
      <c r="J6" s="23">
        <v>167</v>
      </c>
      <c r="K6" s="24">
        <f>SUM(F6:J6)</f>
        <v>819</v>
      </c>
      <c r="L6" s="25">
        <v>395</v>
      </c>
      <c r="M6" s="31">
        <v>819</v>
      </c>
      <c r="N6" s="25">
        <v>42</v>
      </c>
      <c r="O6" s="25">
        <v>135</v>
      </c>
      <c r="P6" s="56"/>
      <c r="Q6" s="67">
        <f aca="true" t="shared" si="0" ref="Q6:Q31">N6/K6*100</f>
        <v>5.128205128205128</v>
      </c>
    </row>
    <row r="7" spans="1:17" ht="12.75">
      <c r="A7" s="186" t="s">
        <v>12</v>
      </c>
      <c r="B7" s="23">
        <f aca="true" t="shared" si="1" ref="B7:O7">SUM(B8:B10)</f>
        <v>10</v>
      </c>
      <c r="C7" s="23">
        <f t="shared" si="1"/>
        <v>91</v>
      </c>
      <c r="D7" s="31">
        <f t="shared" si="1"/>
        <v>59</v>
      </c>
      <c r="E7" s="23">
        <f t="shared" si="1"/>
        <v>0</v>
      </c>
      <c r="F7" s="23">
        <f t="shared" si="1"/>
        <v>435</v>
      </c>
      <c r="G7" s="23">
        <f t="shared" si="1"/>
        <v>409</v>
      </c>
      <c r="H7" s="23">
        <f t="shared" si="1"/>
        <v>409</v>
      </c>
      <c r="I7" s="23">
        <f t="shared" si="1"/>
        <v>382</v>
      </c>
      <c r="J7" s="23">
        <f t="shared" si="1"/>
        <v>401</v>
      </c>
      <c r="K7" s="23">
        <f t="shared" si="1"/>
        <v>2036</v>
      </c>
      <c r="L7" s="31">
        <f t="shared" si="1"/>
        <v>987</v>
      </c>
      <c r="M7" s="31">
        <f t="shared" si="1"/>
        <v>1332</v>
      </c>
      <c r="N7" s="31">
        <f t="shared" si="1"/>
        <v>59</v>
      </c>
      <c r="O7" s="31">
        <f t="shared" si="1"/>
        <v>486</v>
      </c>
      <c r="P7" s="56"/>
      <c r="Q7" s="67">
        <f t="shared" si="0"/>
        <v>2.8978388998035363</v>
      </c>
    </row>
    <row r="8" spans="1:17" ht="12.75">
      <c r="A8" s="187" t="s">
        <v>36</v>
      </c>
      <c r="B8" s="35">
        <v>4</v>
      </c>
      <c r="C8" s="188">
        <v>41</v>
      </c>
      <c r="D8" s="33">
        <v>24</v>
      </c>
      <c r="E8" s="189"/>
      <c r="F8" s="35">
        <v>208</v>
      </c>
      <c r="G8" s="35">
        <v>181</v>
      </c>
      <c r="H8" s="35">
        <v>179</v>
      </c>
      <c r="I8" s="35">
        <v>160</v>
      </c>
      <c r="J8" s="35">
        <v>179</v>
      </c>
      <c r="K8" s="27">
        <f>SUM(F8:J8)</f>
        <v>907</v>
      </c>
      <c r="L8" s="32">
        <v>448</v>
      </c>
      <c r="M8" s="190">
        <v>536</v>
      </c>
      <c r="N8" s="30">
        <v>28</v>
      </c>
      <c r="O8" s="30">
        <v>267</v>
      </c>
      <c r="P8" s="56"/>
      <c r="Q8" s="67">
        <f t="shared" si="0"/>
        <v>3.0871003307607494</v>
      </c>
    </row>
    <row r="9" spans="1:17" ht="12.75">
      <c r="A9" s="187" t="s">
        <v>37</v>
      </c>
      <c r="B9" s="35">
        <v>4</v>
      </c>
      <c r="C9" s="35">
        <v>30</v>
      </c>
      <c r="D9" s="34">
        <v>15</v>
      </c>
      <c r="E9" s="189"/>
      <c r="F9" s="35">
        <v>136</v>
      </c>
      <c r="G9" s="35">
        <v>141</v>
      </c>
      <c r="H9" s="35">
        <v>137</v>
      </c>
      <c r="I9" s="35">
        <v>138</v>
      </c>
      <c r="J9" s="35">
        <v>131</v>
      </c>
      <c r="K9" s="27">
        <f>SUM(F9:J9)</f>
        <v>683</v>
      </c>
      <c r="L9" s="32">
        <v>336</v>
      </c>
      <c r="M9" s="190">
        <v>350</v>
      </c>
      <c r="N9" s="30">
        <v>19</v>
      </c>
      <c r="O9" s="30">
        <v>123</v>
      </c>
      <c r="P9" s="56"/>
      <c r="Q9" s="67">
        <f t="shared" si="0"/>
        <v>2.781844802342606</v>
      </c>
    </row>
    <row r="10" spans="1:17" ht="12.75">
      <c r="A10" s="187" t="s">
        <v>38</v>
      </c>
      <c r="B10" s="35">
        <v>2</v>
      </c>
      <c r="C10" s="35">
        <v>20</v>
      </c>
      <c r="D10" s="34">
        <v>20</v>
      </c>
      <c r="E10" s="189"/>
      <c r="F10" s="35">
        <v>91</v>
      </c>
      <c r="G10" s="35">
        <v>87</v>
      </c>
      <c r="H10" s="35">
        <v>93</v>
      </c>
      <c r="I10" s="35">
        <v>84</v>
      </c>
      <c r="J10" s="35">
        <v>91</v>
      </c>
      <c r="K10" s="27">
        <f>SUM(F10:J10)</f>
        <v>446</v>
      </c>
      <c r="L10" s="32">
        <v>203</v>
      </c>
      <c r="M10" s="190">
        <v>446</v>
      </c>
      <c r="N10" s="30">
        <v>12</v>
      </c>
      <c r="O10" s="30">
        <v>96</v>
      </c>
      <c r="P10" s="56"/>
      <c r="Q10" s="67">
        <f t="shared" si="0"/>
        <v>2.690582959641256</v>
      </c>
    </row>
    <row r="11" spans="1:17" ht="12.75">
      <c r="A11" s="186" t="s">
        <v>13</v>
      </c>
      <c r="B11" s="23">
        <f aca="true" t="shared" si="2" ref="B11:O11">SUM(B12:B13)</f>
        <v>3</v>
      </c>
      <c r="C11" s="23">
        <f t="shared" si="2"/>
        <v>36</v>
      </c>
      <c r="D11" s="31">
        <f t="shared" si="2"/>
        <v>25</v>
      </c>
      <c r="E11" s="23">
        <f t="shared" si="2"/>
        <v>0</v>
      </c>
      <c r="F11" s="23">
        <f t="shared" si="2"/>
        <v>152</v>
      </c>
      <c r="G11" s="23">
        <f t="shared" si="2"/>
        <v>155</v>
      </c>
      <c r="H11" s="23">
        <f t="shared" si="2"/>
        <v>143</v>
      </c>
      <c r="I11" s="23">
        <f t="shared" si="2"/>
        <v>144</v>
      </c>
      <c r="J11" s="23">
        <f t="shared" si="2"/>
        <v>145</v>
      </c>
      <c r="K11" s="23">
        <f t="shared" si="2"/>
        <v>739</v>
      </c>
      <c r="L11" s="31">
        <f t="shared" si="2"/>
        <v>358</v>
      </c>
      <c r="M11" s="31">
        <f t="shared" si="2"/>
        <v>524</v>
      </c>
      <c r="N11" s="31">
        <f t="shared" si="2"/>
        <v>18</v>
      </c>
      <c r="O11" s="31">
        <f t="shared" si="2"/>
        <v>195</v>
      </c>
      <c r="P11" s="56"/>
      <c r="Q11" s="67">
        <f t="shared" si="0"/>
        <v>2.435723951285521</v>
      </c>
    </row>
    <row r="12" spans="1:17" ht="12.75">
      <c r="A12" s="187" t="s">
        <v>39</v>
      </c>
      <c r="B12" s="35">
        <v>2</v>
      </c>
      <c r="C12" s="35">
        <v>22</v>
      </c>
      <c r="D12" s="34">
        <v>14</v>
      </c>
      <c r="E12" s="189"/>
      <c r="F12" s="35">
        <v>102</v>
      </c>
      <c r="G12" s="35">
        <v>98</v>
      </c>
      <c r="H12" s="35">
        <v>81</v>
      </c>
      <c r="I12" s="35">
        <v>76</v>
      </c>
      <c r="J12" s="35">
        <v>85</v>
      </c>
      <c r="K12" s="27">
        <f>SUM(F12:J12)</f>
        <v>442</v>
      </c>
      <c r="L12" s="32">
        <v>220</v>
      </c>
      <c r="M12" s="191">
        <v>284</v>
      </c>
      <c r="N12" s="30">
        <v>11</v>
      </c>
      <c r="O12" s="30">
        <v>130</v>
      </c>
      <c r="P12" s="56"/>
      <c r="Q12" s="67">
        <f t="shared" si="0"/>
        <v>2.48868778280543</v>
      </c>
    </row>
    <row r="13" spans="1:17" ht="12.75">
      <c r="A13" s="187" t="s">
        <v>40</v>
      </c>
      <c r="B13" s="35">
        <v>1</v>
      </c>
      <c r="C13" s="35">
        <v>14</v>
      </c>
      <c r="D13" s="34">
        <v>11</v>
      </c>
      <c r="E13" s="189"/>
      <c r="F13" s="35">
        <v>50</v>
      </c>
      <c r="G13" s="35">
        <v>57</v>
      </c>
      <c r="H13" s="35">
        <v>62</v>
      </c>
      <c r="I13" s="35">
        <v>68</v>
      </c>
      <c r="J13" s="35">
        <v>60</v>
      </c>
      <c r="K13" s="27">
        <f>SUM(F13:J13)</f>
        <v>297</v>
      </c>
      <c r="L13" s="32">
        <v>138</v>
      </c>
      <c r="M13" s="191">
        <v>240</v>
      </c>
      <c r="N13" s="30">
        <v>7</v>
      </c>
      <c r="O13" s="30">
        <v>65</v>
      </c>
      <c r="P13" s="56"/>
      <c r="Q13" s="67">
        <f t="shared" si="0"/>
        <v>2.356902356902357</v>
      </c>
    </row>
    <row r="14" spans="1:17" ht="12.75">
      <c r="A14" s="186" t="s">
        <v>14</v>
      </c>
      <c r="B14" s="23">
        <f aca="true" t="shared" si="3" ref="B14:O14">SUM(B15:B16)</f>
        <v>6</v>
      </c>
      <c r="C14" s="23">
        <f t="shared" si="3"/>
        <v>47</v>
      </c>
      <c r="D14" s="31">
        <f t="shared" si="3"/>
        <v>27</v>
      </c>
      <c r="E14" s="23">
        <f t="shared" si="3"/>
        <v>0</v>
      </c>
      <c r="F14" s="23">
        <f t="shared" si="3"/>
        <v>202</v>
      </c>
      <c r="G14" s="23">
        <f t="shared" si="3"/>
        <v>212</v>
      </c>
      <c r="H14" s="23">
        <f t="shared" si="3"/>
        <v>227</v>
      </c>
      <c r="I14" s="23">
        <f t="shared" si="3"/>
        <v>203</v>
      </c>
      <c r="J14" s="23">
        <f t="shared" si="3"/>
        <v>193</v>
      </c>
      <c r="K14" s="23">
        <f t="shared" si="3"/>
        <v>1037</v>
      </c>
      <c r="L14" s="31">
        <f t="shared" si="3"/>
        <v>518</v>
      </c>
      <c r="M14" s="31">
        <f t="shared" si="3"/>
        <v>593</v>
      </c>
      <c r="N14" s="31">
        <f t="shared" si="3"/>
        <v>38</v>
      </c>
      <c r="O14" s="31">
        <f t="shared" si="3"/>
        <v>175</v>
      </c>
      <c r="P14" s="56"/>
      <c r="Q14" s="67">
        <f t="shared" si="0"/>
        <v>3.664416586306654</v>
      </c>
    </row>
    <row r="15" spans="1:17" ht="12.75">
      <c r="A15" s="187" t="s">
        <v>41</v>
      </c>
      <c r="B15" s="35">
        <v>3</v>
      </c>
      <c r="C15" s="35">
        <v>25</v>
      </c>
      <c r="D15" s="34">
        <v>14</v>
      </c>
      <c r="E15" s="189"/>
      <c r="F15" s="35">
        <v>117</v>
      </c>
      <c r="G15" s="35">
        <v>105</v>
      </c>
      <c r="H15" s="35">
        <v>114</v>
      </c>
      <c r="I15" s="35">
        <v>109</v>
      </c>
      <c r="J15" s="35">
        <v>102</v>
      </c>
      <c r="K15" s="27">
        <f>SUM(F15:J15)</f>
        <v>547</v>
      </c>
      <c r="L15" s="32">
        <v>272</v>
      </c>
      <c r="M15" s="191">
        <v>300</v>
      </c>
      <c r="N15" s="30">
        <v>25</v>
      </c>
      <c r="O15" s="30">
        <v>90</v>
      </c>
      <c r="P15" s="56"/>
      <c r="Q15" s="67">
        <f t="shared" si="0"/>
        <v>4.570383912248629</v>
      </c>
    </row>
    <row r="16" spans="1:17" ht="12.75">
      <c r="A16" s="187" t="s">
        <v>42</v>
      </c>
      <c r="B16" s="35">
        <v>3</v>
      </c>
      <c r="C16" s="35">
        <v>22</v>
      </c>
      <c r="D16" s="34">
        <v>13</v>
      </c>
      <c r="E16" s="189"/>
      <c r="F16" s="35">
        <v>85</v>
      </c>
      <c r="G16" s="35">
        <v>107</v>
      </c>
      <c r="H16" s="35">
        <v>113</v>
      </c>
      <c r="I16" s="35">
        <v>94</v>
      </c>
      <c r="J16" s="35">
        <v>91</v>
      </c>
      <c r="K16" s="27">
        <f>SUM(F16:J16)</f>
        <v>490</v>
      </c>
      <c r="L16" s="32">
        <v>246</v>
      </c>
      <c r="M16" s="191">
        <v>293</v>
      </c>
      <c r="N16" s="30">
        <v>13</v>
      </c>
      <c r="O16" s="30">
        <v>85</v>
      </c>
      <c r="P16" s="56"/>
      <c r="Q16" s="67">
        <f t="shared" si="0"/>
        <v>2.6530612244897958</v>
      </c>
    </row>
    <row r="17" spans="1:17" ht="12.75">
      <c r="A17" s="186" t="s">
        <v>15</v>
      </c>
      <c r="B17" s="23">
        <v>5</v>
      </c>
      <c r="C17" s="23">
        <v>48</v>
      </c>
      <c r="D17" s="31">
        <v>36</v>
      </c>
      <c r="E17" s="28"/>
      <c r="F17" s="23">
        <v>198</v>
      </c>
      <c r="G17" s="23">
        <v>192</v>
      </c>
      <c r="H17" s="23">
        <v>194</v>
      </c>
      <c r="I17" s="23">
        <v>178</v>
      </c>
      <c r="J17" s="23">
        <v>192</v>
      </c>
      <c r="K17" s="24">
        <f>SUM(F17:J17)</f>
        <v>954</v>
      </c>
      <c r="L17" s="25">
        <v>460</v>
      </c>
      <c r="M17" s="192">
        <v>720</v>
      </c>
      <c r="N17" s="29">
        <v>43</v>
      </c>
      <c r="O17" s="29">
        <v>282</v>
      </c>
      <c r="P17" s="56"/>
      <c r="Q17" s="67">
        <f t="shared" si="0"/>
        <v>4.5073375262054505</v>
      </c>
    </row>
    <row r="18" spans="1:17" ht="12.75">
      <c r="A18" s="186" t="s">
        <v>16</v>
      </c>
      <c r="B18" s="23">
        <f aca="true" t="shared" si="4" ref="B18:O18">SUM(B19:B21)</f>
        <v>6</v>
      </c>
      <c r="C18" s="23">
        <f t="shared" si="4"/>
        <v>77</v>
      </c>
      <c r="D18" s="31">
        <f t="shared" si="4"/>
        <v>37</v>
      </c>
      <c r="E18" s="23">
        <f t="shared" si="4"/>
        <v>0</v>
      </c>
      <c r="F18" s="23">
        <f t="shared" si="4"/>
        <v>330</v>
      </c>
      <c r="G18" s="23">
        <f t="shared" si="4"/>
        <v>354</v>
      </c>
      <c r="H18" s="23">
        <f t="shared" si="4"/>
        <v>308</v>
      </c>
      <c r="I18" s="23">
        <f t="shared" si="4"/>
        <v>327</v>
      </c>
      <c r="J18" s="23">
        <f t="shared" si="4"/>
        <v>348</v>
      </c>
      <c r="K18" s="23">
        <f t="shared" si="4"/>
        <v>1667</v>
      </c>
      <c r="L18" s="31">
        <f t="shared" si="4"/>
        <v>765</v>
      </c>
      <c r="M18" s="31">
        <f t="shared" si="4"/>
        <v>819</v>
      </c>
      <c r="N18" s="31">
        <f t="shared" si="4"/>
        <v>36</v>
      </c>
      <c r="O18" s="31">
        <f t="shared" si="4"/>
        <v>145</v>
      </c>
      <c r="P18" s="56"/>
      <c r="Q18" s="67">
        <f t="shared" si="0"/>
        <v>2.1595680863827234</v>
      </c>
    </row>
    <row r="19" spans="1:17" ht="12.75">
      <c r="A19" s="187" t="s">
        <v>43</v>
      </c>
      <c r="B19" s="35">
        <v>1</v>
      </c>
      <c r="C19" s="35">
        <v>12</v>
      </c>
      <c r="D19" s="34">
        <v>12</v>
      </c>
      <c r="E19" s="189"/>
      <c r="F19" s="35">
        <v>46</v>
      </c>
      <c r="G19" s="35">
        <v>52</v>
      </c>
      <c r="H19" s="35">
        <v>45</v>
      </c>
      <c r="I19" s="35">
        <v>65</v>
      </c>
      <c r="J19" s="35">
        <v>67</v>
      </c>
      <c r="K19" s="27">
        <f>SUM(F19:J19)</f>
        <v>275</v>
      </c>
      <c r="L19" s="32">
        <v>112</v>
      </c>
      <c r="M19" s="191">
        <v>275</v>
      </c>
      <c r="N19" s="30">
        <v>5</v>
      </c>
      <c r="O19" s="30">
        <v>26</v>
      </c>
      <c r="P19" s="56"/>
      <c r="Q19" s="67">
        <f t="shared" si="0"/>
        <v>1.8181818181818181</v>
      </c>
    </row>
    <row r="20" spans="1:17" ht="12.75">
      <c r="A20" s="187" t="s">
        <v>44</v>
      </c>
      <c r="B20" s="35">
        <v>1</v>
      </c>
      <c r="C20" s="35">
        <v>19</v>
      </c>
      <c r="D20" s="34">
        <v>0</v>
      </c>
      <c r="E20" s="189"/>
      <c r="F20" s="35">
        <v>77</v>
      </c>
      <c r="G20" s="35">
        <v>91</v>
      </c>
      <c r="H20" s="35">
        <v>77</v>
      </c>
      <c r="I20" s="35">
        <v>61</v>
      </c>
      <c r="J20" s="35">
        <v>84</v>
      </c>
      <c r="K20" s="27">
        <f>SUM(F20:J20)</f>
        <v>390</v>
      </c>
      <c r="L20" s="32">
        <v>177</v>
      </c>
      <c r="M20" s="191">
        <v>0</v>
      </c>
      <c r="N20" s="30">
        <v>5</v>
      </c>
      <c r="O20" s="30">
        <v>28</v>
      </c>
      <c r="P20" s="56"/>
      <c r="Q20" s="67">
        <f t="shared" si="0"/>
        <v>1.282051282051282</v>
      </c>
    </row>
    <row r="21" spans="1:17" ht="12.75">
      <c r="A21" s="187" t="s">
        <v>45</v>
      </c>
      <c r="B21" s="35">
        <v>4</v>
      </c>
      <c r="C21" s="35">
        <v>46</v>
      </c>
      <c r="D21" s="34">
        <v>25</v>
      </c>
      <c r="E21" s="189"/>
      <c r="F21" s="35">
        <v>207</v>
      </c>
      <c r="G21" s="35">
        <v>211</v>
      </c>
      <c r="H21" s="35">
        <v>186</v>
      </c>
      <c r="I21" s="35">
        <v>201</v>
      </c>
      <c r="J21" s="35">
        <v>197</v>
      </c>
      <c r="K21" s="27">
        <f>SUM(F21:J21)</f>
        <v>1002</v>
      </c>
      <c r="L21" s="32">
        <v>476</v>
      </c>
      <c r="M21" s="191">
        <v>544</v>
      </c>
      <c r="N21" s="30">
        <v>26</v>
      </c>
      <c r="O21" s="30">
        <v>91</v>
      </c>
      <c r="P21" s="56"/>
      <c r="Q21" s="67">
        <f t="shared" si="0"/>
        <v>2.5948103792415167</v>
      </c>
    </row>
    <row r="22" spans="1:17" ht="12.75">
      <c r="A22" s="186" t="s">
        <v>17</v>
      </c>
      <c r="B22" s="23">
        <f aca="true" t="shared" si="5" ref="B22:O22">SUM(B23:B24)</f>
        <v>7</v>
      </c>
      <c r="C22" s="23">
        <f t="shared" si="5"/>
        <v>61</v>
      </c>
      <c r="D22" s="31">
        <f t="shared" si="5"/>
        <v>39</v>
      </c>
      <c r="E22" s="23">
        <f t="shared" si="5"/>
        <v>0</v>
      </c>
      <c r="F22" s="23">
        <f t="shared" si="5"/>
        <v>255</v>
      </c>
      <c r="G22" s="23">
        <f t="shared" si="5"/>
        <v>245</v>
      </c>
      <c r="H22" s="23">
        <f t="shared" si="5"/>
        <v>262</v>
      </c>
      <c r="I22" s="23">
        <f t="shared" si="5"/>
        <v>232</v>
      </c>
      <c r="J22" s="23">
        <f t="shared" si="5"/>
        <v>229</v>
      </c>
      <c r="K22" s="23">
        <f t="shared" si="5"/>
        <v>1223</v>
      </c>
      <c r="L22" s="31">
        <f t="shared" si="5"/>
        <v>568</v>
      </c>
      <c r="M22" s="31">
        <f t="shared" si="5"/>
        <v>801</v>
      </c>
      <c r="N22" s="31">
        <f t="shared" si="5"/>
        <v>45</v>
      </c>
      <c r="O22" s="31">
        <f t="shared" si="5"/>
        <v>231</v>
      </c>
      <c r="P22" s="56"/>
      <c r="Q22" s="67">
        <f t="shared" si="0"/>
        <v>3.679476696647588</v>
      </c>
    </row>
    <row r="23" spans="1:17" ht="12.75">
      <c r="A23" s="187" t="s">
        <v>46</v>
      </c>
      <c r="B23" s="35">
        <v>2</v>
      </c>
      <c r="C23" s="35">
        <v>18</v>
      </c>
      <c r="D23" s="34">
        <v>6</v>
      </c>
      <c r="E23" s="189"/>
      <c r="F23" s="35">
        <v>73</v>
      </c>
      <c r="G23" s="35">
        <v>63</v>
      </c>
      <c r="H23" s="35">
        <v>74</v>
      </c>
      <c r="I23" s="35">
        <v>65</v>
      </c>
      <c r="J23" s="35">
        <v>71</v>
      </c>
      <c r="K23" s="27">
        <f>SUM(F23:J23)</f>
        <v>346</v>
      </c>
      <c r="L23" s="32">
        <v>161</v>
      </c>
      <c r="M23" s="191">
        <v>130</v>
      </c>
      <c r="N23" s="30">
        <v>8</v>
      </c>
      <c r="O23" s="30">
        <v>80</v>
      </c>
      <c r="P23" s="56"/>
      <c r="Q23" s="67">
        <f t="shared" si="0"/>
        <v>2.312138728323699</v>
      </c>
    </row>
    <row r="24" spans="1:17" ht="12.75">
      <c r="A24" s="187" t="s">
        <v>47</v>
      </c>
      <c r="B24" s="35">
        <v>5</v>
      </c>
      <c r="C24" s="35">
        <v>43</v>
      </c>
      <c r="D24" s="34">
        <v>33</v>
      </c>
      <c r="E24" s="189"/>
      <c r="F24" s="35">
        <v>182</v>
      </c>
      <c r="G24" s="35">
        <v>182</v>
      </c>
      <c r="H24" s="35">
        <v>188</v>
      </c>
      <c r="I24" s="35">
        <v>167</v>
      </c>
      <c r="J24" s="35">
        <v>158</v>
      </c>
      <c r="K24" s="27">
        <f>SUM(F24:J24)</f>
        <v>877</v>
      </c>
      <c r="L24" s="32">
        <v>407</v>
      </c>
      <c r="M24" s="191">
        <v>671</v>
      </c>
      <c r="N24" s="30">
        <v>37</v>
      </c>
      <c r="O24" s="30">
        <v>151</v>
      </c>
      <c r="P24" s="56"/>
      <c r="Q24" s="67">
        <f t="shared" si="0"/>
        <v>4.218928164196123</v>
      </c>
    </row>
    <row r="25" spans="1:17" ht="12.75">
      <c r="A25" s="186" t="s">
        <v>18</v>
      </c>
      <c r="B25" s="23">
        <f aca="true" t="shared" si="6" ref="B25:O25">SUM(B26:B27)</f>
        <v>5</v>
      </c>
      <c r="C25" s="23">
        <f t="shared" si="6"/>
        <v>52</v>
      </c>
      <c r="D25" s="31">
        <f t="shared" si="6"/>
        <v>41</v>
      </c>
      <c r="E25" s="23">
        <f t="shared" si="6"/>
        <v>0</v>
      </c>
      <c r="F25" s="23">
        <f t="shared" si="6"/>
        <v>225</v>
      </c>
      <c r="G25" s="23">
        <f t="shared" si="6"/>
        <v>262</v>
      </c>
      <c r="H25" s="23">
        <f t="shared" si="6"/>
        <v>231</v>
      </c>
      <c r="I25" s="23">
        <f t="shared" si="6"/>
        <v>202</v>
      </c>
      <c r="J25" s="23">
        <f t="shared" si="6"/>
        <v>240</v>
      </c>
      <c r="K25" s="23">
        <f t="shared" si="6"/>
        <v>1160</v>
      </c>
      <c r="L25" s="31">
        <f t="shared" si="6"/>
        <v>567</v>
      </c>
      <c r="M25" s="31">
        <f t="shared" si="6"/>
        <v>926</v>
      </c>
      <c r="N25" s="31">
        <f t="shared" si="6"/>
        <v>23</v>
      </c>
      <c r="O25" s="31">
        <f t="shared" si="6"/>
        <v>147</v>
      </c>
      <c r="P25" s="56"/>
      <c r="Q25" s="67">
        <f t="shared" si="0"/>
        <v>1.9827586206896552</v>
      </c>
    </row>
    <row r="26" spans="1:17" ht="12.75">
      <c r="A26" s="187" t="s">
        <v>48</v>
      </c>
      <c r="B26" s="35">
        <v>4</v>
      </c>
      <c r="C26" s="35">
        <v>42</v>
      </c>
      <c r="D26" s="34">
        <v>31</v>
      </c>
      <c r="E26" s="189"/>
      <c r="F26" s="35">
        <v>194</v>
      </c>
      <c r="G26" s="35">
        <v>217</v>
      </c>
      <c r="H26" s="35">
        <v>193</v>
      </c>
      <c r="I26" s="35">
        <v>168</v>
      </c>
      <c r="J26" s="35">
        <v>196</v>
      </c>
      <c r="K26" s="27">
        <f>SUM(F26:J26)</f>
        <v>968</v>
      </c>
      <c r="L26" s="32">
        <v>480</v>
      </c>
      <c r="M26" s="191">
        <v>734</v>
      </c>
      <c r="N26" s="30">
        <v>16</v>
      </c>
      <c r="O26" s="30">
        <v>81</v>
      </c>
      <c r="P26" s="56"/>
      <c r="Q26" s="67">
        <f t="shared" si="0"/>
        <v>1.6528925619834711</v>
      </c>
    </row>
    <row r="27" spans="1:17" ht="12.75">
      <c r="A27" s="187" t="s">
        <v>49</v>
      </c>
      <c r="B27" s="35">
        <v>1</v>
      </c>
      <c r="C27" s="35">
        <v>10</v>
      </c>
      <c r="D27" s="34">
        <v>10</v>
      </c>
      <c r="E27" s="189"/>
      <c r="F27" s="35">
        <v>31</v>
      </c>
      <c r="G27" s="35">
        <v>45</v>
      </c>
      <c r="H27" s="35">
        <v>38</v>
      </c>
      <c r="I27" s="35">
        <v>34</v>
      </c>
      <c r="J27" s="35">
        <v>44</v>
      </c>
      <c r="K27" s="27">
        <f>SUM(F27:J27)</f>
        <v>192</v>
      </c>
      <c r="L27" s="32">
        <v>87</v>
      </c>
      <c r="M27" s="191">
        <v>192</v>
      </c>
      <c r="N27" s="30">
        <v>7</v>
      </c>
      <c r="O27" s="30">
        <v>66</v>
      </c>
      <c r="P27" s="56"/>
      <c r="Q27" s="67">
        <f t="shared" si="0"/>
        <v>3.6458333333333335</v>
      </c>
    </row>
    <row r="28" spans="1:17" ht="12.75">
      <c r="A28" s="186" t="s">
        <v>19</v>
      </c>
      <c r="B28" s="23">
        <f aca="true" t="shared" si="7" ref="B28:O28">SUM(B29:B30)</f>
        <v>8</v>
      </c>
      <c r="C28" s="23">
        <f t="shared" si="7"/>
        <v>84</v>
      </c>
      <c r="D28" s="31">
        <f t="shared" si="7"/>
        <v>55</v>
      </c>
      <c r="E28" s="23">
        <f t="shared" si="7"/>
        <v>0</v>
      </c>
      <c r="F28" s="23">
        <f t="shared" si="7"/>
        <v>361</v>
      </c>
      <c r="G28" s="23">
        <f t="shared" si="7"/>
        <v>366</v>
      </c>
      <c r="H28" s="23">
        <f t="shared" si="7"/>
        <v>362</v>
      </c>
      <c r="I28" s="23">
        <f t="shared" si="7"/>
        <v>345</v>
      </c>
      <c r="J28" s="23">
        <f t="shared" si="7"/>
        <v>345</v>
      </c>
      <c r="K28" s="23">
        <f t="shared" si="7"/>
        <v>1779</v>
      </c>
      <c r="L28" s="31">
        <f t="shared" si="7"/>
        <v>867</v>
      </c>
      <c r="M28" s="31">
        <f t="shared" si="7"/>
        <v>1172</v>
      </c>
      <c r="N28" s="31">
        <f t="shared" si="7"/>
        <v>54</v>
      </c>
      <c r="O28" s="31">
        <f t="shared" si="7"/>
        <v>183</v>
      </c>
      <c r="P28" s="56"/>
      <c r="Q28" s="67">
        <f t="shared" si="0"/>
        <v>3.0354131534569984</v>
      </c>
    </row>
    <row r="29" spans="1:17" ht="12.75">
      <c r="A29" s="187" t="s">
        <v>50</v>
      </c>
      <c r="B29" s="35">
        <v>5</v>
      </c>
      <c r="C29" s="35">
        <v>55</v>
      </c>
      <c r="D29" s="34">
        <v>39</v>
      </c>
      <c r="E29" s="189"/>
      <c r="F29" s="35">
        <v>238</v>
      </c>
      <c r="G29" s="35">
        <v>246</v>
      </c>
      <c r="H29" s="35">
        <v>253</v>
      </c>
      <c r="I29" s="35">
        <v>224</v>
      </c>
      <c r="J29" s="35">
        <v>213</v>
      </c>
      <c r="K29" s="27">
        <f>SUM(F29:J29)</f>
        <v>1174</v>
      </c>
      <c r="L29" s="32">
        <v>572</v>
      </c>
      <c r="M29" s="191">
        <v>819</v>
      </c>
      <c r="N29" s="30">
        <v>39</v>
      </c>
      <c r="O29" s="30">
        <v>117</v>
      </c>
      <c r="P29" s="56"/>
      <c r="Q29" s="67">
        <f t="shared" si="0"/>
        <v>3.321976149914821</v>
      </c>
    </row>
    <row r="30" spans="1:17" ht="12.75">
      <c r="A30" s="187" t="s">
        <v>51</v>
      </c>
      <c r="B30" s="35">
        <v>3</v>
      </c>
      <c r="C30" s="35">
        <v>29</v>
      </c>
      <c r="D30" s="34">
        <v>16</v>
      </c>
      <c r="E30" s="189"/>
      <c r="F30" s="35">
        <v>123</v>
      </c>
      <c r="G30" s="35">
        <v>120</v>
      </c>
      <c r="H30" s="35">
        <v>109</v>
      </c>
      <c r="I30" s="35">
        <v>121</v>
      </c>
      <c r="J30" s="35">
        <v>132</v>
      </c>
      <c r="K30" s="27">
        <f>SUM(F30:J30)</f>
        <v>605</v>
      </c>
      <c r="L30" s="32">
        <v>295</v>
      </c>
      <c r="M30" s="191">
        <v>353</v>
      </c>
      <c r="N30" s="30">
        <v>15</v>
      </c>
      <c r="O30" s="30">
        <v>66</v>
      </c>
      <c r="P30" s="56"/>
      <c r="Q30" s="67">
        <f t="shared" si="0"/>
        <v>2.479338842975207</v>
      </c>
    </row>
    <row r="31" spans="1:17" ht="12.75">
      <c r="A31" s="104" t="s">
        <v>52</v>
      </c>
      <c r="B31" s="23">
        <f aca="true" t="shared" si="8" ref="B31:O31">B28+B25+B22+B18+B17+B14+B11+B7+B6</f>
        <v>55</v>
      </c>
      <c r="C31" s="23">
        <f t="shared" si="8"/>
        <v>536</v>
      </c>
      <c r="D31" s="31">
        <f t="shared" si="8"/>
        <v>359</v>
      </c>
      <c r="E31" s="23">
        <f t="shared" si="8"/>
        <v>0</v>
      </c>
      <c r="F31" s="23">
        <f t="shared" si="8"/>
        <v>2333</v>
      </c>
      <c r="G31" s="23">
        <f t="shared" si="8"/>
        <v>2348</v>
      </c>
      <c r="H31" s="23">
        <f t="shared" si="8"/>
        <v>2293</v>
      </c>
      <c r="I31" s="23">
        <f t="shared" si="8"/>
        <v>2180</v>
      </c>
      <c r="J31" s="23">
        <f t="shared" si="8"/>
        <v>2260</v>
      </c>
      <c r="K31" s="23">
        <f t="shared" si="8"/>
        <v>11414</v>
      </c>
      <c r="L31" s="31">
        <f t="shared" si="8"/>
        <v>5485</v>
      </c>
      <c r="M31" s="31">
        <f t="shared" si="8"/>
        <v>7706</v>
      </c>
      <c r="N31" s="31">
        <f t="shared" si="8"/>
        <v>358</v>
      </c>
      <c r="O31" s="31">
        <f t="shared" si="8"/>
        <v>1979</v>
      </c>
      <c r="P31" s="56"/>
      <c r="Q31" s="67">
        <f t="shared" si="0"/>
        <v>3.136499036271246</v>
      </c>
    </row>
    <row r="32" spans="1:17" ht="3" customHeight="1">
      <c r="A32" s="105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56"/>
      <c r="Q32" s="56"/>
    </row>
    <row r="33" spans="1:17" ht="12.75">
      <c r="A33" s="107" t="s">
        <v>54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56"/>
      <c r="Q33" s="56"/>
    </row>
    <row r="34" spans="1:17" ht="12.75">
      <c r="A34" s="193" t="s">
        <v>57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56"/>
      <c r="Q34" s="56"/>
    </row>
    <row r="35" spans="1:17" ht="12.75">
      <c r="A35" s="194" t="s">
        <v>60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56"/>
    </row>
    <row r="36" spans="1:15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3" r:id="rId1"/>
  <headerFooter alignWithMargins="0">
    <oddHeader>&amp;R420040.xls</oddHeader>
    <oddFooter>&amp;LComune di Bologna - Dipartimento Programmazione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B1">
      <selection activeCell="F13" sqref="F13"/>
    </sheetView>
  </sheetViews>
  <sheetFormatPr defaultColWidth="9.00390625" defaultRowHeight="12"/>
  <cols>
    <col min="1" max="1" width="20.25390625" style="0" customWidth="1"/>
    <col min="5" max="5" width="0.875" style="0" customWidth="1"/>
    <col min="13" max="13" width="10.25390625" style="0" customWidth="1"/>
    <col min="14" max="15" width="10.875" style="0" customWidth="1"/>
  </cols>
  <sheetData>
    <row r="1" spans="1:17" ht="15" customHeight="1">
      <c r="A1" s="71" t="s">
        <v>61</v>
      </c>
      <c r="B1" s="71"/>
      <c r="C1" s="71"/>
      <c r="D1" s="71"/>
      <c r="E1" s="71"/>
      <c r="F1" s="71"/>
      <c r="G1" s="114"/>
      <c r="H1" s="73" t="s">
        <v>26</v>
      </c>
      <c r="I1" s="72"/>
      <c r="J1" s="72"/>
      <c r="K1" s="72"/>
      <c r="L1" s="72"/>
      <c r="M1" s="72"/>
      <c r="N1" s="72"/>
      <c r="O1" s="72"/>
      <c r="P1" s="134"/>
      <c r="Q1" s="134"/>
    </row>
    <row r="2" spans="1:17" s="59" customFormat="1" ht="15" customHeight="1">
      <c r="A2" s="118" t="s">
        <v>65</v>
      </c>
      <c r="B2" s="118"/>
      <c r="C2" s="118"/>
      <c r="D2" s="118"/>
      <c r="E2" s="118"/>
      <c r="F2" s="118"/>
      <c r="G2" s="162"/>
      <c r="H2" s="161"/>
      <c r="I2" s="120"/>
      <c r="J2" s="120"/>
      <c r="K2" s="120"/>
      <c r="L2" s="120"/>
      <c r="M2" s="120"/>
      <c r="N2" s="120"/>
      <c r="O2" s="120"/>
      <c r="P2" s="115"/>
      <c r="Q2" s="115"/>
    </row>
    <row r="3" spans="1:17" ht="12">
      <c r="A3" s="163" t="s">
        <v>31</v>
      </c>
      <c r="B3" s="122" t="s">
        <v>1</v>
      </c>
      <c r="C3" s="123" t="s">
        <v>2</v>
      </c>
      <c r="D3" s="124"/>
      <c r="E3" s="125"/>
      <c r="F3" s="124" t="s">
        <v>3</v>
      </c>
      <c r="G3" s="126"/>
      <c r="H3" s="126"/>
      <c r="I3" s="124"/>
      <c r="J3" s="124" t="s">
        <v>4</v>
      </c>
      <c r="K3" s="127" t="s">
        <v>5</v>
      </c>
      <c r="L3" s="36" t="s">
        <v>33</v>
      </c>
      <c r="M3" s="17" t="s">
        <v>6</v>
      </c>
      <c r="N3" s="17" t="s">
        <v>33</v>
      </c>
      <c r="O3" s="17" t="s">
        <v>32</v>
      </c>
      <c r="P3" s="134"/>
      <c r="Q3" s="134"/>
    </row>
    <row r="4" spans="1:17" ht="13.5">
      <c r="A4" s="164"/>
      <c r="B4" s="130" t="s">
        <v>7</v>
      </c>
      <c r="C4" s="130" t="s">
        <v>8</v>
      </c>
      <c r="D4" s="131" t="s">
        <v>9</v>
      </c>
      <c r="E4" s="132"/>
      <c r="F4" s="133" t="s">
        <v>89</v>
      </c>
      <c r="G4" s="133" t="s">
        <v>90</v>
      </c>
      <c r="H4" s="133" t="s">
        <v>91</v>
      </c>
      <c r="I4" s="133" t="s">
        <v>92</v>
      </c>
      <c r="J4" s="133" t="s">
        <v>93</v>
      </c>
      <c r="K4" s="176"/>
      <c r="L4" s="18" t="s">
        <v>55</v>
      </c>
      <c r="M4" s="92" t="s">
        <v>30</v>
      </c>
      <c r="N4" s="18" t="s">
        <v>35</v>
      </c>
      <c r="O4" s="18" t="s">
        <v>34</v>
      </c>
      <c r="P4" s="134"/>
      <c r="Q4" s="134"/>
    </row>
    <row r="5" spans="1:17" ht="12">
      <c r="A5" s="165"/>
      <c r="B5" s="165"/>
      <c r="C5" s="165"/>
      <c r="D5" s="138" t="s">
        <v>30</v>
      </c>
      <c r="E5" s="139"/>
      <c r="F5" s="136"/>
      <c r="G5" s="136"/>
      <c r="H5" s="136"/>
      <c r="I5" s="136"/>
      <c r="J5" s="136"/>
      <c r="K5" s="140"/>
      <c r="L5" s="166" t="s">
        <v>53</v>
      </c>
      <c r="M5" s="141"/>
      <c r="N5" s="140"/>
      <c r="O5" s="166" t="s">
        <v>56</v>
      </c>
      <c r="P5" s="134"/>
      <c r="Q5" s="134"/>
    </row>
    <row r="6" spans="1:17" ht="12.75">
      <c r="A6" s="167" t="s">
        <v>11</v>
      </c>
      <c r="B6" s="8">
        <v>5</v>
      </c>
      <c r="C6" s="8">
        <v>40</v>
      </c>
      <c r="D6" s="13">
        <v>40</v>
      </c>
      <c r="E6" s="8"/>
      <c r="F6" s="8">
        <v>155</v>
      </c>
      <c r="G6" s="8">
        <v>158</v>
      </c>
      <c r="H6" s="8">
        <v>164</v>
      </c>
      <c r="I6" s="8">
        <v>163</v>
      </c>
      <c r="J6" s="8">
        <v>164</v>
      </c>
      <c r="K6" s="9">
        <f>SUM(F6:J6)</f>
        <v>804</v>
      </c>
      <c r="L6" s="12">
        <v>401</v>
      </c>
      <c r="M6" s="13">
        <v>804</v>
      </c>
      <c r="N6" s="12">
        <v>33</v>
      </c>
      <c r="O6" s="12">
        <v>124</v>
      </c>
      <c r="P6" s="134"/>
      <c r="Q6" s="67">
        <f aca="true" t="shared" si="0" ref="Q6:Q31">N6/K6*100</f>
        <v>4.104477611940299</v>
      </c>
    </row>
    <row r="7" spans="1:17" ht="12.75">
      <c r="A7" s="167" t="s">
        <v>12</v>
      </c>
      <c r="B7" s="8">
        <f>SUM(B8:B10)</f>
        <v>10</v>
      </c>
      <c r="C7" s="8">
        <f aca="true" t="shared" si="1" ref="C7:K7">SUM(C8:C10)</f>
        <v>90</v>
      </c>
      <c r="D7" s="13">
        <f t="shared" si="1"/>
        <v>57</v>
      </c>
      <c r="E7" s="8">
        <f t="shared" si="1"/>
        <v>0</v>
      </c>
      <c r="F7" s="8">
        <f t="shared" si="1"/>
        <v>429</v>
      </c>
      <c r="G7" s="8">
        <f t="shared" si="1"/>
        <v>412</v>
      </c>
      <c r="H7" s="8">
        <f t="shared" si="1"/>
        <v>387</v>
      </c>
      <c r="I7" s="8">
        <f t="shared" si="1"/>
        <v>396</v>
      </c>
      <c r="J7" s="8">
        <f t="shared" si="1"/>
        <v>402</v>
      </c>
      <c r="K7" s="8">
        <f t="shared" si="1"/>
        <v>2026</v>
      </c>
      <c r="L7" s="13">
        <f>SUM(L8:L10)</f>
        <v>993</v>
      </c>
      <c r="M7" s="13">
        <f>SUM(M8:M10)</f>
        <v>1283</v>
      </c>
      <c r="N7" s="13">
        <f>SUM(N8:N10)</f>
        <v>55</v>
      </c>
      <c r="O7" s="13">
        <f>SUM(O8:O10)</f>
        <v>433</v>
      </c>
      <c r="P7" s="134"/>
      <c r="Q7" s="67">
        <f t="shared" si="0"/>
        <v>2.7147087857847976</v>
      </c>
    </row>
    <row r="8" spans="1:17" ht="12.75">
      <c r="A8" s="145" t="s">
        <v>36</v>
      </c>
      <c r="B8" s="113">
        <v>4</v>
      </c>
      <c r="C8" s="114">
        <v>40</v>
      </c>
      <c r="D8" s="168">
        <v>22</v>
      </c>
      <c r="E8" s="169"/>
      <c r="F8" s="113">
        <v>185</v>
      </c>
      <c r="G8" s="113">
        <v>175</v>
      </c>
      <c r="H8" s="113">
        <v>163</v>
      </c>
      <c r="I8" s="113">
        <v>169</v>
      </c>
      <c r="J8" s="113">
        <v>181</v>
      </c>
      <c r="K8" s="11">
        <f>SUM(F8:J8)</f>
        <v>873</v>
      </c>
      <c r="L8" s="16">
        <v>423</v>
      </c>
      <c r="M8" s="170">
        <v>475</v>
      </c>
      <c r="N8" s="14">
        <v>23</v>
      </c>
      <c r="O8" s="14">
        <v>215</v>
      </c>
      <c r="P8" s="134"/>
      <c r="Q8" s="67">
        <f t="shared" si="0"/>
        <v>2.6345933562428407</v>
      </c>
    </row>
    <row r="9" spans="1:17" ht="12.75">
      <c r="A9" s="145" t="s">
        <v>37</v>
      </c>
      <c r="B9" s="113">
        <v>4</v>
      </c>
      <c r="C9" s="113">
        <v>30</v>
      </c>
      <c r="D9" s="144">
        <v>15</v>
      </c>
      <c r="E9" s="169"/>
      <c r="F9" s="113">
        <v>151</v>
      </c>
      <c r="G9" s="113">
        <v>142</v>
      </c>
      <c r="H9" s="113">
        <v>137</v>
      </c>
      <c r="I9" s="113">
        <v>133</v>
      </c>
      <c r="J9" s="113">
        <v>127</v>
      </c>
      <c r="K9" s="11">
        <f>SUM(F9:J9)</f>
        <v>690</v>
      </c>
      <c r="L9" s="16">
        <v>345</v>
      </c>
      <c r="M9" s="170">
        <v>345</v>
      </c>
      <c r="N9" s="14">
        <v>18</v>
      </c>
      <c r="O9" s="14">
        <v>110</v>
      </c>
      <c r="P9" s="134"/>
      <c r="Q9" s="67">
        <f t="shared" si="0"/>
        <v>2.608695652173913</v>
      </c>
    </row>
    <row r="10" spans="1:17" ht="12.75">
      <c r="A10" s="145" t="s">
        <v>38</v>
      </c>
      <c r="B10" s="113">
        <v>2</v>
      </c>
      <c r="C10" s="113">
        <v>20</v>
      </c>
      <c r="D10" s="144">
        <v>20</v>
      </c>
      <c r="E10" s="169"/>
      <c r="F10" s="113">
        <v>93</v>
      </c>
      <c r="G10" s="113">
        <v>95</v>
      </c>
      <c r="H10" s="113">
        <v>87</v>
      </c>
      <c r="I10" s="113">
        <v>94</v>
      </c>
      <c r="J10" s="113">
        <v>94</v>
      </c>
      <c r="K10" s="11">
        <f>SUM(F10:J10)</f>
        <v>463</v>
      </c>
      <c r="L10" s="16">
        <v>225</v>
      </c>
      <c r="M10" s="170">
        <v>463</v>
      </c>
      <c r="N10" s="14">
        <v>14</v>
      </c>
      <c r="O10" s="14">
        <v>108</v>
      </c>
      <c r="P10" s="134"/>
      <c r="Q10" s="67">
        <f t="shared" si="0"/>
        <v>3.023758099352052</v>
      </c>
    </row>
    <row r="11" spans="1:17" ht="12.75">
      <c r="A11" s="167" t="s">
        <v>13</v>
      </c>
      <c r="B11" s="8">
        <f>SUM(B12:B13)</f>
        <v>3</v>
      </c>
      <c r="C11" s="8">
        <f aca="true" t="shared" si="2" ref="C11:O11">SUM(C12:C13)</f>
        <v>37</v>
      </c>
      <c r="D11" s="13">
        <f t="shared" si="2"/>
        <v>25</v>
      </c>
      <c r="E11" s="8">
        <f t="shared" si="2"/>
        <v>0</v>
      </c>
      <c r="F11" s="8">
        <f t="shared" si="2"/>
        <v>149</v>
      </c>
      <c r="G11" s="8">
        <f t="shared" si="2"/>
        <v>135</v>
      </c>
      <c r="H11" s="8">
        <f t="shared" si="2"/>
        <v>141</v>
      </c>
      <c r="I11" s="8">
        <f t="shared" si="2"/>
        <v>148</v>
      </c>
      <c r="J11" s="8">
        <f t="shared" si="2"/>
        <v>155</v>
      </c>
      <c r="K11" s="8">
        <f t="shared" si="2"/>
        <v>728</v>
      </c>
      <c r="L11" s="13">
        <f t="shared" si="2"/>
        <v>351</v>
      </c>
      <c r="M11" s="13">
        <f t="shared" si="2"/>
        <v>497</v>
      </c>
      <c r="N11" s="13">
        <f t="shared" si="2"/>
        <v>23</v>
      </c>
      <c r="O11" s="13">
        <f t="shared" si="2"/>
        <v>174</v>
      </c>
      <c r="P11" s="134"/>
      <c r="Q11" s="67">
        <f t="shared" si="0"/>
        <v>3.159340659340659</v>
      </c>
    </row>
    <row r="12" spans="1:17" ht="12.75">
      <c r="A12" s="145" t="s">
        <v>39</v>
      </c>
      <c r="B12" s="113">
        <v>2</v>
      </c>
      <c r="C12" s="113">
        <v>22</v>
      </c>
      <c r="D12" s="144">
        <v>14</v>
      </c>
      <c r="E12" s="169"/>
      <c r="F12" s="113">
        <v>92</v>
      </c>
      <c r="G12" s="113">
        <v>80</v>
      </c>
      <c r="H12" s="113">
        <v>76</v>
      </c>
      <c r="I12" s="113">
        <v>85</v>
      </c>
      <c r="J12" s="113">
        <v>93</v>
      </c>
      <c r="K12" s="11">
        <f>SUM(F12:J12)</f>
        <v>426</v>
      </c>
      <c r="L12" s="16">
        <v>209</v>
      </c>
      <c r="M12" s="171">
        <v>273</v>
      </c>
      <c r="N12" s="14">
        <v>14</v>
      </c>
      <c r="O12" s="14">
        <v>119</v>
      </c>
      <c r="P12" s="134"/>
      <c r="Q12" s="67">
        <f t="shared" si="0"/>
        <v>3.286384976525822</v>
      </c>
    </row>
    <row r="13" spans="1:17" ht="12.75">
      <c r="A13" s="145" t="s">
        <v>40</v>
      </c>
      <c r="B13" s="113">
        <v>1</v>
      </c>
      <c r="C13" s="113">
        <v>15</v>
      </c>
      <c r="D13" s="144">
        <v>11</v>
      </c>
      <c r="E13" s="169"/>
      <c r="F13" s="113">
        <v>57</v>
      </c>
      <c r="G13" s="113">
        <v>55</v>
      </c>
      <c r="H13" s="113">
        <v>65</v>
      </c>
      <c r="I13" s="113">
        <v>63</v>
      </c>
      <c r="J13" s="113">
        <v>62</v>
      </c>
      <c r="K13" s="11">
        <f>SUM(F13:J13)</f>
        <v>302</v>
      </c>
      <c r="L13" s="16">
        <v>142</v>
      </c>
      <c r="M13" s="171">
        <v>224</v>
      </c>
      <c r="N13" s="14">
        <v>9</v>
      </c>
      <c r="O13" s="14">
        <v>55</v>
      </c>
      <c r="P13" s="134"/>
      <c r="Q13" s="67">
        <f t="shared" si="0"/>
        <v>2.980132450331126</v>
      </c>
    </row>
    <row r="14" spans="1:17" ht="12.75">
      <c r="A14" s="167" t="s">
        <v>14</v>
      </c>
      <c r="B14" s="8">
        <f>SUM(B15:B16)</f>
        <v>6</v>
      </c>
      <c r="C14" s="8">
        <f aca="true" t="shared" si="3" ref="C14:O14">SUM(C15:C16)</f>
        <v>48</v>
      </c>
      <c r="D14" s="13">
        <f t="shared" si="3"/>
        <v>27</v>
      </c>
      <c r="E14" s="8">
        <f t="shared" si="3"/>
        <v>0</v>
      </c>
      <c r="F14" s="8">
        <f t="shared" si="3"/>
        <v>213</v>
      </c>
      <c r="G14" s="8">
        <f t="shared" si="3"/>
        <v>216</v>
      </c>
      <c r="H14" s="8">
        <f t="shared" si="3"/>
        <v>194</v>
      </c>
      <c r="I14" s="8">
        <f t="shared" si="3"/>
        <v>190</v>
      </c>
      <c r="J14" s="8">
        <f t="shared" si="3"/>
        <v>210</v>
      </c>
      <c r="K14" s="8">
        <f t="shared" si="3"/>
        <v>1023</v>
      </c>
      <c r="L14" s="13">
        <f t="shared" si="3"/>
        <v>500</v>
      </c>
      <c r="M14" s="13">
        <f t="shared" si="3"/>
        <v>566</v>
      </c>
      <c r="N14" s="13">
        <f t="shared" si="3"/>
        <v>34</v>
      </c>
      <c r="O14" s="13">
        <f t="shared" si="3"/>
        <v>146</v>
      </c>
      <c r="P14" s="134"/>
      <c r="Q14" s="67">
        <f t="shared" si="0"/>
        <v>3.3235581622678394</v>
      </c>
    </row>
    <row r="15" spans="1:17" ht="12.75">
      <c r="A15" s="145" t="s">
        <v>41</v>
      </c>
      <c r="B15" s="113">
        <v>3</v>
      </c>
      <c r="C15" s="113">
        <v>25</v>
      </c>
      <c r="D15" s="144">
        <v>14</v>
      </c>
      <c r="E15" s="169"/>
      <c r="F15" s="113">
        <v>109</v>
      </c>
      <c r="G15" s="113">
        <v>111</v>
      </c>
      <c r="H15" s="113">
        <v>102</v>
      </c>
      <c r="I15" s="113">
        <v>101</v>
      </c>
      <c r="J15" s="113">
        <v>106</v>
      </c>
      <c r="K15" s="11">
        <f>SUM(F15:J15)</f>
        <v>529</v>
      </c>
      <c r="L15" s="16">
        <v>265</v>
      </c>
      <c r="M15" s="171">
        <v>283</v>
      </c>
      <c r="N15" s="14">
        <v>23</v>
      </c>
      <c r="O15" s="14">
        <v>77</v>
      </c>
      <c r="P15" s="134"/>
      <c r="Q15" s="67">
        <f t="shared" si="0"/>
        <v>4.3478260869565215</v>
      </c>
    </row>
    <row r="16" spans="1:17" ht="12.75">
      <c r="A16" s="145" t="s">
        <v>42</v>
      </c>
      <c r="B16" s="113">
        <v>3</v>
      </c>
      <c r="C16" s="113">
        <v>23</v>
      </c>
      <c r="D16" s="144">
        <v>13</v>
      </c>
      <c r="E16" s="169"/>
      <c r="F16" s="113">
        <v>104</v>
      </c>
      <c r="G16" s="113">
        <v>105</v>
      </c>
      <c r="H16" s="113">
        <v>92</v>
      </c>
      <c r="I16" s="113">
        <v>89</v>
      </c>
      <c r="J16" s="113">
        <v>104</v>
      </c>
      <c r="K16" s="11">
        <f>SUM(F16:J16)</f>
        <v>494</v>
      </c>
      <c r="L16" s="16">
        <v>235</v>
      </c>
      <c r="M16" s="171">
        <v>283</v>
      </c>
      <c r="N16" s="14">
        <v>11</v>
      </c>
      <c r="O16" s="14">
        <v>69</v>
      </c>
      <c r="P16" s="134"/>
      <c r="Q16" s="67">
        <f t="shared" si="0"/>
        <v>2.2267206477732793</v>
      </c>
    </row>
    <row r="17" spans="1:17" ht="12.75">
      <c r="A17" s="167" t="s">
        <v>15</v>
      </c>
      <c r="B17" s="8">
        <v>5</v>
      </c>
      <c r="C17" s="8">
        <v>47</v>
      </c>
      <c r="D17" s="13">
        <v>36</v>
      </c>
      <c r="E17" s="10"/>
      <c r="F17" s="8">
        <v>177</v>
      </c>
      <c r="G17" s="8">
        <v>185</v>
      </c>
      <c r="H17" s="8">
        <v>171</v>
      </c>
      <c r="I17" s="8">
        <v>190</v>
      </c>
      <c r="J17" s="8">
        <v>192</v>
      </c>
      <c r="K17" s="9">
        <f>SUM(F17:J17)</f>
        <v>915</v>
      </c>
      <c r="L17" s="12">
        <v>448</v>
      </c>
      <c r="M17" s="172">
        <v>703</v>
      </c>
      <c r="N17" s="15">
        <v>40</v>
      </c>
      <c r="O17" s="15">
        <v>237</v>
      </c>
      <c r="P17" s="134"/>
      <c r="Q17" s="67">
        <f t="shared" si="0"/>
        <v>4.371584699453552</v>
      </c>
    </row>
    <row r="18" spans="1:17" ht="12.75">
      <c r="A18" s="167" t="s">
        <v>16</v>
      </c>
      <c r="B18" s="8">
        <f>SUM(B19:B21)</f>
        <v>6</v>
      </c>
      <c r="C18" s="8">
        <f aca="true" t="shared" si="4" ref="C18:O18">SUM(C19:C21)</f>
        <v>77</v>
      </c>
      <c r="D18" s="13">
        <f t="shared" si="4"/>
        <v>37</v>
      </c>
      <c r="E18" s="8">
        <f t="shared" si="4"/>
        <v>0</v>
      </c>
      <c r="F18" s="8">
        <f t="shared" si="4"/>
        <v>352</v>
      </c>
      <c r="G18" s="8">
        <f t="shared" si="4"/>
        <v>311</v>
      </c>
      <c r="H18" s="8">
        <f t="shared" si="4"/>
        <v>329</v>
      </c>
      <c r="I18" s="8">
        <f t="shared" si="4"/>
        <v>348</v>
      </c>
      <c r="J18" s="8">
        <f t="shared" si="4"/>
        <v>329</v>
      </c>
      <c r="K18" s="8">
        <f t="shared" si="4"/>
        <v>1669</v>
      </c>
      <c r="L18" s="13">
        <f t="shared" si="4"/>
        <v>777</v>
      </c>
      <c r="M18" s="13">
        <f t="shared" si="4"/>
        <v>818</v>
      </c>
      <c r="N18" s="13">
        <f t="shared" si="4"/>
        <v>30</v>
      </c>
      <c r="O18" s="13">
        <f t="shared" si="4"/>
        <v>127</v>
      </c>
      <c r="P18" s="134"/>
      <c r="Q18" s="67">
        <f t="shared" si="0"/>
        <v>1.797483523067705</v>
      </c>
    </row>
    <row r="19" spans="1:17" ht="12.75">
      <c r="A19" s="145" t="s">
        <v>43</v>
      </c>
      <c r="B19" s="113">
        <v>1</v>
      </c>
      <c r="C19" s="113">
        <v>12</v>
      </c>
      <c r="D19" s="144">
        <v>12</v>
      </c>
      <c r="E19" s="169"/>
      <c r="F19" s="113">
        <v>52</v>
      </c>
      <c r="G19" s="113">
        <v>45</v>
      </c>
      <c r="H19" s="113">
        <v>65</v>
      </c>
      <c r="I19" s="113">
        <v>67</v>
      </c>
      <c r="J19" s="113">
        <v>35</v>
      </c>
      <c r="K19" s="11">
        <f>SUM(F19:J19)</f>
        <v>264</v>
      </c>
      <c r="L19" s="16">
        <v>110</v>
      </c>
      <c r="M19" s="171">
        <v>264</v>
      </c>
      <c r="N19" s="14">
        <v>3</v>
      </c>
      <c r="O19" s="14">
        <v>24</v>
      </c>
      <c r="P19" s="134"/>
      <c r="Q19" s="67">
        <f t="shared" si="0"/>
        <v>1.1363636363636365</v>
      </c>
    </row>
    <row r="20" spans="1:17" ht="12.75">
      <c r="A20" s="145" t="s">
        <v>44</v>
      </c>
      <c r="B20" s="113">
        <v>1</v>
      </c>
      <c r="C20" s="113">
        <v>19</v>
      </c>
      <c r="D20" s="144"/>
      <c r="E20" s="169"/>
      <c r="F20" s="113">
        <v>87</v>
      </c>
      <c r="G20" s="113">
        <v>74</v>
      </c>
      <c r="H20" s="113">
        <v>61</v>
      </c>
      <c r="I20" s="113">
        <v>85</v>
      </c>
      <c r="J20" s="113">
        <v>83</v>
      </c>
      <c r="K20" s="11">
        <f>SUM(F20:J20)</f>
        <v>390</v>
      </c>
      <c r="L20" s="16">
        <v>172</v>
      </c>
      <c r="M20" s="171"/>
      <c r="N20" s="14">
        <v>5</v>
      </c>
      <c r="O20" s="14">
        <v>24</v>
      </c>
      <c r="P20" s="134"/>
      <c r="Q20" s="67">
        <f t="shared" si="0"/>
        <v>1.282051282051282</v>
      </c>
    </row>
    <row r="21" spans="1:17" ht="12.75">
      <c r="A21" s="145" t="s">
        <v>45</v>
      </c>
      <c r="B21" s="113">
        <v>4</v>
      </c>
      <c r="C21" s="113">
        <v>46</v>
      </c>
      <c r="D21" s="144">
        <v>25</v>
      </c>
      <c r="E21" s="169"/>
      <c r="F21" s="113">
        <v>213</v>
      </c>
      <c r="G21" s="113">
        <v>192</v>
      </c>
      <c r="H21" s="113">
        <v>203</v>
      </c>
      <c r="I21" s="113">
        <v>196</v>
      </c>
      <c r="J21" s="113">
        <v>211</v>
      </c>
      <c r="K21" s="11">
        <f>SUM(F21:J21)</f>
        <v>1015</v>
      </c>
      <c r="L21" s="16">
        <v>495</v>
      </c>
      <c r="M21" s="171">
        <v>554</v>
      </c>
      <c r="N21" s="14">
        <v>22</v>
      </c>
      <c r="O21" s="14">
        <v>79</v>
      </c>
      <c r="P21" s="134"/>
      <c r="Q21" s="67">
        <f t="shared" si="0"/>
        <v>2.167487684729064</v>
      </c>
    </row>
    <row r="22" spans="1:17" ht="12.75">
      <c r="A22" s="167" t="s">
        <v>17</v>
      </c>
      <c r="B22" s="8">
        <f>SUM(B23:B24)</f>
        <v>7</v>
      </c>
      <c r="C22" s="8">
        <f aca="true" t="shared" si="5" ref="C22:O22">SUM(C23:C24)</f>
        <v>61</v>
      </c>
      <c r="D22" s="13">
        <f t="shared" si="5"/>
        <v>38</v>
      </c>
      <c r="E22" s="8">
        <f t="shared" si="5"/>
        <v>0</v>
      </c>
      <c r="F22" s="8">
        <f t="shared" si="5"/>
        <v>260</v>
      </c>
      <c r="G22" s="8">
        <f t="shared" si="5"/>
        <v>253</v>
      </c>
      <c r="H22" s="8">
        <f t="shared" si="5"/>
        <v>235</v>
      </c>
      <c r="I22" s="8">
        <f t="shared" si="5"/>
        <v>228</v>
      </c>
      <c r="J22" s="8">
        <f t="shared" si="5"/>
        <v>258</v>
      </c>
      <c r="K22" s="8">
        <f t="shared" si="5"/>
        <v>1234</v>
      </c>
      <c r="L22" s="13">
        <f t="shared" si="5"/>
        <v>603</v>
      </c>
      <c r="M22" s="13">
        <f t="shared" si="5"/>
        <v>794</v>
      </c>
      <c r="N22" s="13">
        <f t="shared" si="5"/>
        <v>38</v>
      </c>
      <c r="O22" s="13">
        <f t="shared" si="5"/>
        <v>212</v>
      </c>
      <c r="P22" s="134"/>
      <c r="Q22" s="67">
        <f t="shared" si="0"/>
        <v>3.079416531604538</v>
      </c>
    </row>
    <row r="23" spans="1:17" ht="12.75">
      <c r="A23" s="145" t="s">
        <v>46</v>
      </c>
      <c r="B23" s="113">
        <v>2</v>
      </c>
      <c r="C23" s="113">
        <v>18</v>
      </c>
      <c r="D23" s="144">
        <v>5</v>
      </c>
      <c r="E23" s="169"/>
      <c r="F23" s="113">
        <v>71</v>
      </c>
      <c r="G23" s="113">
        <v>74</v>
      </c>
      <c r="H23" s="113">
        <v>67</v>
      </c>
      <c r="I23" s="113">
        <v>71</v>
      </c>
      <c r="J23" s="113">
        <v>73</v>
      </c>
      <c r="K23" s="11">
        <f>SUM(F23:J23)</f>
        <v>356</v>
      </c>
      <c r="L23" s="16">
        <v>179</v>
      </c>
      <c r="M23" s="171">
        <v>115</v>
      </c>
      <c r="N23" s="14">
        <v>10</v>
      </c>
      <c r="O23" s="14">
        <v>75</v>
      </c>
      <c r="P23" s="134"/>
      <c r="Q23" s="67">
        <f t="shared" si="0"/>
        <v>2.8089887640449436</v>
      </c>
    </row>
    <row r="24" spans="1:17" ht="12.75">
      <c r="A24" s="145" t="s">
        <v>47</v>
      </c>
      <c r="B24" s="113">
        <v>5</v>
      </c>
      <c r="C24" s="113">
        <v>43</v>
      </c>
      <c r="D24" s="144">
        <v>33</v>
      </c>
      <c r="E24" s="169"/>
      <c r="F24" s="113">
        <v>189</v>
      </c>
      <c r="G24" s="113">
        <v>179</v>
      </c>
      <c r="H24" s="113">
        <v>168</v>
      </c>
      <c r="I24" s="113">
        <v>157</v>
      </c>
      <c r="J24" s="113">
        <v>185</v>
      </c>
      <c r="K24" s="11">
        <f>SUM(F24:J24)</f>
        <v>878</v>
      </c>
      <c r="L24" s="16">
        <v>424</v>
      </c>
      <c r="M24" s="171">
        <v>679</v>
      </c>
      <c r="N24" s="14">
        <v>28</v>
      </c>
      <c r="O24" s="14">
        <v>137</v>
      </c>
      <c r="P24" s="134"/>
      <c r="Q24" s="67">
        <f t="shared" si="0"/>
        <v>3.189066059225513</v>
      </c>
    </row>
    <row r="25" spans="1:17" ht="12.75">
      <c r="A25" s="167" t="s">
        <v>18</v>
      </c>
      <c r="B25" s="8">
        <f>SUM(B26:B27)</f>
        <v>5</v>
      </c>
      <c r="C25" s="8">
        <f aca="true" t="shared" si="6" ref="C25:O25">SUM(C26:C27)</f>
        <v>52</v>
      </c>
      <c r="D25" s="13">
        <f t="shared" si="6"/>
        <v>41</v>
      </c>
      <c r="E25" s="8">
        <f t="shared" si="6"/>
        <v>0</v>
      </c>
      <c r="F25" s="8">
        <f t="shared" si="6"/>
        <v>263</v>
      </c>
      <c r="G25" s="8">
        <f t="shared" si="6"/>
        <v>233</v>
      </c>
      <c r="H25" s="8">
        <f t="shared" si="6"/>
        <v>206</v>
      </c>
      <c r="I25" s="8">
        <f t="shared" si="6"/>
        <v>235</v>
      </c>
      <c r="J25" s="8">
        <f t="shared" si="6"/>
        <v>208</v>
      </c>
      <c r="K25" s="8">
        <f t="shared" si="6"/>
        <v>1145</v>
      </c>
      <c r="L25" s="13">
        <f t="shared" si="6"/>
        <v>551</v>
      </c>
      <c r="M25" s="13">
        <f t="shared" si="6"/>
        <v>916</v>
      </c>
      <c r="N25" s="13">
        <f t="shared" si="6"/>
        <v>27</v>
      </c>
      <c r="O25" s="13">
        <f t="shared" si="6"/>
        <v>138</v>
      </c>
      <c r="P25" s="134"/>
      <c r="Q25" s="67">
        <f t="shared" si="0"/>
        <v>2.3580786026200875</v>
      </c>
    </row>
    <row r="26" spans="1:17" ht="12.75">
      <c r="A26" s="145" t="s">
        <v>48</v>
      </c>
      <c r="B26" s="113">
        <v>4</v>
      </c>
      <c r="C26" s="113">
        <v>42</v>
      </c>
      <c r="D26" s="144">
        <v>31</v>
      </c>
      <c r="E26" s="169"/>
      <c r="F26" s="113">
        <v>215</v>
      </c>
      <c r="G26" s="113">
        <v>193</v>
      </c>
      <c r="H26" s="113">
        <v>168</v>
      </c>
      <c r="I26" s="113">
        <v>194</v>
      </c>
      <c r="J26" s="113">
        <v>170</v>
      </c>
      <c r="K26" s="11">
        <f>SUM(F26:J26)</f>
        <v>940</v>
      </c>
      <c r="L26" s="16">
        <v>455</v>
      </c>
      <c r="M26" s="171">
        <v>711</v>
      </c>
      <c r="N26" s="14">
        <v>20</v>
      </c>
      <c r="O26" s="14">
        <v>70</v>
      </c>
      <c r="P26" s="134"/>
      <c r="Q26" s="67">
        <f t="shared" si="0"/>
        <v>2.127659574468085</v>
      </c>
    </row>
    <row r="27" spans="1:17" ht="12.75">
      <c r="A27" s="145" t="s">
        <v>49</v>
      </c>
      <c r="B27" s="113">
        <v>1</v>
      </c>
      <c r="C27" s="113">
        <v>10</v>
      </c>
      <c r="D27" s="144">
        <v>10</v>
      </c>
      <c r="E27" s="169"/>
      <c r="F27" s="113">
        <v>48</v>
      </c>
      <c r="G27" s="113">
        <v>40</v>
      </c>
      <c r="H27" s="113">
        <v>38</v>
      </c>
      <c r="I27" s="113">
        <v>41</v>
      </c>
      <c r="J27" s="113">
        <v>38</v>
      </c>
      <c r="K27" s="11">
        <f>SUM(F27:J27)</f>
        <v>205</v>
      </c>
      <c r="L27" s="16">
        <v>96</v>
      </c>
      <c r="M27" s="171">
        <v>205</v>
      </c>
      <c r="N27" s="14">
        <v>7</v>
      </c>
      <c r="O27" s="14">
        <v>68</v>
      </c>
      <c r="P27" s="134"/>
      <c r="Q27" s="67">
        <f t="shared" si="0"/>
        <v>3.414634146341464</v>
      </c>
    </row>
    <row r="28" spans="1:17" ht="12.75">
      <c r="A28" s="167" t="s">
        <v>19</v>
      </c>
      <c r="B28" s="8">
        <f>SUM(B29:B30)</f>
        <v>8</v>
      </c>
      <c r="C28" s="8">
        <f aca="true" t="shared" si="7" ref="C28:O28">SUM(C29:C30)</f>
        <v>85</v>
      </c>
      <c r="D28" s="13">
        <f t="shared" si="7"/>
        <v>55</v>
      </c>
      <c r="E28" s="8">
        <f t="shared" si="7"/>
        <v>0</v>
      </c>
      <c r="F28" s="8">
        <f t="shared" si="7"/>
        <v>363</v>
      </c>
      <c r="G28" s="8">
        <f t="shared" si="7"/>
        <v>357</v>
      </c>
      <c r="H28" s="8">
        <f t="shared" si="7"/>
        <v>352</v>
      </c>
      <c r="I28" s="8">
        <f t="shared" si="7"/>
        <v>347</v>
      </c>
      <c r="J28" s="8">
        <f t="shared" si="7"/>
        <v>355</v>
      </c>
      <c r="K28" s="8">
        <f t="shared" si="7"/>
        <v>1774</v>
      </c>
      <c r="L28" s="13">
        <f t="shared" si="7"/>
        <v>874</v>
      </c>
      <c r="M28" s="13">
        <f t="shared" si="7"/>
        <v>1157</v>
      </c>
      <c r="N28" s="13">
        <f t="shared" si="7"/>
        <v>50</v>
      </c>
      <c r="O28" s="13">
        <f t="shared" si="7"/>
        <v>191</v>
      </c>
      <c r="P28" s="134"/>
      <c r="Q28" s="67">
        <f t="shared" si="0"/>
        <v>2.818489289740699</v>
      </c>
    </row>
    <row r="29" spans="1:17" ht="12.75">
      <c r="A29" s="145" t="s">
        <v>50</v>
      </c>
      <c r="B29" s="113">
        <v>5</v>
      </c>
      <c r="C29" s="113">
        <v>56</v>
      </c>
      <c r="D29" s="144">
        <v>39</v>
      </c>
      <c r="E29" s="169"/>
      <c r="F29" s="113">
        <v>246</v>
      </c>
      <c r="G29" s="113">
        <v>248</v>
      </c>
      <c r="H29" s="113">
        <v>228</v>
      </c>
      <c r="I29" s="113">
        <v>214</v>
      </c>
      <c r="J29" s="113">
        <v>227</v>
      </c>
      <c r="K29" s="11">
        <f>SUM(F29:J29)</f>
        <v>1163</v>
      </c>
      <c r="L29" s="16">
        <v>572</v>
      </c>
      <c r="M29" s="171">
        <v>798</v>
      </c>
      <c r="N29" s="14">
        <v>38</v>
      </c>
      <c r="O29" s="14">
        <v>113</v>
      </c>
      <c r="P29" s="134"/>
      <c r="Q29" s="67">
        <f t="shared" si="0"/>
        <v>3.267411865864144</v>
      </c>
    </row>
    <row r="30" spans="1:17" ht="12.75">
      <c r="A30" s="145" t="s">
        <v>51</v>
      </c>
      <c r="B30" s="113">
        <v>3</v>
      </c>
      <c r="C30" s="113">
        <v>29</v>
      </c>
      <c r="D30" s="144">
        <v>16</v>
      </c>
      <c r="E30" s="169"/>
      <c r="F30" s="113">
        <v>117</v>
      </c>
      <c r="G30" s="113">
        <v>109</v>
      </c>
      <c r="H30" s="113">
        <v>124</v>
      </c>
      <c r="I30" s="113">
        <v>133</v>
      </c>
      <c r="J30" s="113">
        <v>128</v>
      </c>
      <c r="K30" s="11">
        <f>SUM(F30:J30)</f>
        <v>611</v>
      </c>
      <c r="L30" s="16">
        <v>302</v>
      </c>
      <c r="M30" s="171">
        <v>359</v>
      </c>
      <c r="N30" s="14">
        <v>12</v>
      </c>
      <c r="O30" s="14">
        <v>78</v>
      </c>
      <c r="P30" s="134"/>
      <c r="Q30" s="67">
        <f t="shared" si="0"/>
        <v>1.9639934533551555</v>
      </c>
    </row>
    <row r="31" spans="1:17" ht="12.75">
      <c r="A31" s="173" t="s">
        <v>52</v>
      </c>
      <c r="B31" s="8">
        <f>B28+B25+B22+B18+B17+B14+B11+B7+B6</f>
        <v>55</v>
      </c>
      <c r="C31" s="8">
        <f aca="true" t="shared" si="8" ref="C31:O31">C28+C25+C22+C18+C17+C14+C11+C7+C6</f>
        <v>537</v>
      </c>
      <c r="D31" s="13">
        <f t="shared" si="8"/>
        <v>356</v>
      </c>
      <c r="E31" s="8">
        <f t="shared" si="8"/>
        <v>0</v>
      </c>
      <c r="F31" s="8">
        <f t="shared" si="8"/>
        <v>2361</v>
      </c>
      <c r="G31" s="8">
        <f t="shared" si="8"/>
        <v>2260</v>
      </c>
      <c r="H31" s="8">
        <f t="shared" si="8"/>
        <v>2179</v>
      </c>
      <c r="I31" s="8">
        <f t="shared" si="8"/>
        <v>2245</v>
      </c>
      <c r="J31" s="8">
        <f t="shared" si="8"/>
        <v>2273</v>
      </c>
      <c r="K31" s="8">
        <f t="shared" si="8"/>
        <v>11318</v>
      </c>
      <c r="L31" s="13">
        <f t="shared" si="8"/>
        <v>5498</v>
      </c>
      <c r="M31" s="13">
        <f t="shared" si="8"/>
        <v>7538</v>
      </c>
      <c r="N31" s="13">
        <f t="shared" si="8"/>
        <v>330</v>
      </c>
      <c r="O31" s="13">
        <f t="shared" si="8"/>
        <v>1782</v>
      </c>
      <c r="P31" s="134"/>
      <c r="Q31" s="67">
        <f t="shared" si="0"/>
        <v>2.915709489309065</v>
      </c>
    </row>
    <row r="32" spans="1:17" ht="3.75" customHeight="1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7"/>
      <c r="M32" s="174"/>
      <c r="N32" s="174"/>
      <c r="O32" s="174"/>
      <c r="P32" s="134"/>
      <c r="Q32" s="134"/>
    </row>
    <row r="33" spans="1:17" ht="12">
      <c r="A33" s="107" t="s">
        <v>54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34"/>
      <c r="Q33" s="134"/>
    </row>
    <row r="34" spans="1:17" ht="12">
      <c r="A34" s="107" t="s">
        <v>57</v>
      </c>
      <c r="B34" s="114"/>
      <c r="C34" s="114"/>
      <c r="D34" s="114"/>
      <c r="E34" s="114"/>
      <c r="F34" s="114"/>
      <c r="G34" s="178"/>
      <c r="H34" s="114"/>
      <c r="I34" s="114"/>
      <c r="J34" s="114"/>
      <c r="K34" s="114"/>
      <c r="L34" s="114"/>
      <c r="M34" s="114"/>
      <c r="N34" s="114"/>
      <c r="O34" s="114"/>
      <c r="P34" s="134"/>
      <c r="Q34" s="134"/>
    </row>
    <row r="35" spans="1:17" ht="12">
      <c r="A35" s="109" t="s">
        <v>58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34"/>
      <c r="Q35" s="13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3" r:id="rId1"/>
  <headerFooter alignWithMargins="0">
    <oddHeader>&amp;R420040.xls</oddHeader>
    <oddFooter>&amp;LComune di Bologna - Dipartimento Programmazione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F13" sqref="F13"/>
    </sheetView>
  </sheetViews>
  <sheetFormatPr defaultColWidth="9.00390625" defaultRowHeight="12"/>
  <cols>
    <col min="1" max="1" width="18.125" style="7" customWidth="1"/>
    <col min="2" max="2" width="7.625" style="7" customWidth="1"/>
    <col min="3" max="4" width="9.125" style="7" customWidth="1"/>
    <col min="5" max="5" width="0.875" style="7" customWidth="1"/>
    <col min="6" max="6" width="12.00390625" style="7" customWidth="1"/>
    <col min="7" max="10" width="10.875" style="7" customWidth="1"/>
    <col min="11" max="15" width="10.625" style="7" customWidth="1"/>
    <col min="16" max="16" width="12.125" style="7" customWidth="1"/>
    <col min="17" max="16384" width="9.125" style="7" customWidth="1"/>
  </cols>
  <sheetData>
    <row r="1" spans="1:17" ht="15">
      <c r="A1" s="71" t="s">
        <v>61</v>
      </c>
      <c r="B1" s="71"/>
      <c r="C1" s="71"/>
      <c r="D1" s="71"/>
      <c r="E1" s="71"/>
      <c r="F1" s="71"/>
      <c r="G1" s="114"/>
      <c r="H1" s="73" t="s">
        <v>26</v>
      </c>
      <c r="I1" s="72"/>
      <c r="J1" s="72"/>
      <c r="K1" s="72"/>
      <c r="L1" s="72"/>
      <c r="M1" s="72"/>
      <c r="N1" s="72"/>
      <c r="O1" s="72"/>
      <c r="P1" s="72"/>
      <c r="Q1" s="114"/>
    </row>
    <row r="2" spans="1:17" s="57" customFormat="1" ht="12.75">
      <c r="A2" s="118" t="s">
        <v>66</v>
      </c>
      <c r="B2" s="118"/>
      <c r="C2" s="118"/>
      <c r="D2" s="118"/>
      <c r="E2" s="118"/>
      <c r="F2" s="118"/>
      <c r="G2" s="162"/>
      <c r="H2" s="161"/>
      <c r="I2" s="120"/>
      <c r="J2" s="120"/>
      <c r="K2" s="120"/>
      <c r="L2" s="120"/>
      <c r="M2" s="120"/>
      <c r="N2" s="120"/>
      <c r="O2" s="120"/>
      <c r="P2" s="120"/>
      <c r="Q2" s="162"/>
    </row>
    <row r="3" spans="1:17" ht="12">
      <c r="A3" s="163" t="s">
        <v>31</v>
      </c>
      <c r="B3" s="122" t="s">
        <v>1</v>
      </c>
      <c r="C3" s="123" t="s">
        <v>2</v>
      </c>
      <c r="D3" s="124"/>
      <c r="E3" s="125"/>
      <c r="F3" s="124" t="s">
        <v>3</v>
      </c>
      <c r="G3" s="126"/>
      <c r="H3" s="126"/>
      <c r="I3" s="124"/>
      <c r="J3" s="124" t="s">
        <v>4</v>
      </c>
      <c r="K3" s="127" t="s">
        <v>5</v>
      </c>
      <c r="L3" s="36" t="s">
        <v>6</v>
      </c>
      <c r="M3" s="17" t="s">
        <v>33</v>
      </c>
      <c r="N3" s="17" t="s">
        <v>32</v>
      </c>
      <c r="O3" s="164"/>
      <c r="P3" s="164"/>
      <c r="Q3" s="114"/>
    </row>
    <row r="4" spans="1:17" ht="13.5">
      <c r="A4" s="164"/>
      <c r="B4" s="130" t="s">
        <v>7</v>
      </c>
      <c r="C4" s="130" t="s">
        <v>8</v>
      </c>
      <c r="D4" s="131" t="s">
        <v>9</v>
      </c>
      <c r="E4" s="132"/>
      <c r="F4" s="133" t="s">
        <v>89</v>
      </c>
      <c r="G4" s="133" t="s">
        <v>90</v>
      </c>
      <c r="H4" s="133" t="s">
        <v>91</v>
      </c>
      <c r="I4" s="133" t="s">
        <v>92</v>
      </c>
      <c r="J4" s="133" t="s">
        <v>93</v>
      </c>
      <c r="K4" s="114"/>
      <c r="L4" s="92" t="s">
        <v>30</v>
      </c>
      <c r="M4" s="18" t="s">
        <v>35</v>
      </c>
      <c r="N4" s="18" t="s">
        <v>34</v>
      </c>
      <c r="O4" s="114"/>
      <c r="P4" s="114"/>
      <c r="Q4" s="114"/>
    </row>
    <row r="5" spans="1:17" ht="12">
      <c r="A5" s="165"/>
      <c r="B5" s="165"/>
      <c r="C5" s="165"/>
      <c r="D5" s="138" t="s">
        <v>30</v>
      </c>
      <c r="E5" s="139"/>
      <c r="F5" s="136"/>
      <c r="G5" s="136"/>
      <c r="H5" s="136"/>
      <c r="I5" s="136"/>
      <c r="J5" s="136"/>
      <c r="K5" s="140"/>
      <c r="L5" s="141"/>
      <c r="M5" s="140"/>
      <c r="N5" s="166" t="s">
        <v>53</v>
      </c>
      <c r="O5" s="114"/>
      <c r="P5" s="114"/>
      <c r="Q5" s="114"/>
    </row>
    <row r="6" spans="1:17" ht="12" customHeight="1">
      <c r="A6" s="167" t="s">
        <v>11</v>
      </c>
      <c r="B6" s="8">
        <v>5</v>
      </c>
      <c r="C6" s="8">
        <v>40</v>
      </c>
      <c r="D6" s="13">
        <v>36</v>
      </c>
      <c r="E6" s="8"/>
      <c r="F6" s="8">
        <v>158</v>
      </c>
      <c r="G6" s="8">
        <v>163</v>
      </c>
      <c r="H6" s="8">
        <v>157</v>
      </c>
      <c r="I6" s="8">
        <v>166</v>
      </c>
      <c r="J6" s="8">
        <v>143</v>
      </c>
      <c r="K6" s="9">
        <v>787</v>
      </c>
      <c r="L6" s="13">
        <v>726</v>
      </c>
      <c r="M6" s="12">
        <v>28</v>
      </c>
      <c r="N6" s="12">
        <v>102</v>
      </c>
      <c r="O6" s="114"/>
      <c r="P6" s="67"/>
      <c r="Q6" s="114"/>
    </row>
    <row r="7" spans="1:17" ht="12.75">
      <c r="A7" s="167" t="s">
        <v>12</v>
      </c>
      <c r="B7" s="8">
        <v>10</v>
      </c>
      <c r="C7" s="8">
        <v>91</v>
      </c>
      <c r="D7" s="13">
        <v>56</v>
      </c>
      <c r="E7" s="8"/>
      <c r="F7" s="8">
        <v>429</v>
      </c>
      <c r="G7" s="8">
        <v>382</v>
      </c>
      <c r="H7" s="8">
        <v>396</v>
      </c>
      <c r="I7" s="8">
        <v>395</v>
      </c>
      <c r="J7" s="8">
        <v>382</v>
      </c>
      <c r="K7" s="9">
        <v>1984</v>
      </c>
      <c r="L7" s="13">
        <v>1261</v>
      </c>
      <c r="M7" s="13">
        <v>52</v>
      </c>
      <c r="N7" s="13">
        <v>411</v>
      </c>
      <c r="O7" s="114"/>
      <c r="P7" s="67"/>
      <c r="Q7" s="114"/>
    </row>
    <row r="8" spans="1:17" ht="12.75">
      <c r="A8" s="145" t="s">
        <v>36</v>
      </c>
      <c r="B8" s="113">
        <v>4</v>
      </c>
      <c r="C8" s="114">
        <v>40</v>
      </c>
      <c r="D8" s="168">
        <v>20</v>
      </c>
      <c r="E8" s="169"/>
      <c r="F8" s="113">
        <v>184</v>
      </c>
      <c r="G8" s="113">
        <v>160</v>
      </c>
      <c r="H8" s="113">
        <v>171</v>
      </c>
      <c r="I8" s="113">
        <v>174</v>
      </c>
      <c r="J8" s="113">
        <v>160</v>
      </c>
      <c r="K8" s="11">
        <v>849</v>
      </c>
      <c r="L8" s="170">
        <v>440</v>
      </c>
      <c r="M8" s="14">
        <v>21</v>
      </c>
      <c r="N8" s="14">
        <v>211</v>
      </c>
      <c r="O8" s="114"/>
      <c r="P8" s="67"/>
      <c r="Q8" s="114"/>
    </row>
    <row r="9" spans="1:17" ht="12.75">
      <c r="A9" s="145" t="s">
        <v>37</v>
      </c>
      <c r="B9" s="113">
        <v>4</v>
      </c>
      <c r="C9" s="113">
        <v>30</v>
      </c>
      <c r="D9" s="144">
        <v>15</v>
      </c>
      <c r="E9" s="169"/>
      <c r="F9" s="113">
        <v>146</v>
      </c>
      <c r="G9" s="113">
        <v>137</v>
      </c>
      <c r="H9" s="113">
        <v>131</v>
      </c>
      <c r="I9" s="113">
        <v>124</v>
      </c>
      <c r="J9" s="113">
        <v>116</v>
      </c>
      <c r="K9" s="11">
        <v>654</v>
      </c>
      <c r="L9" s="170">
        <v>340</v>
      </c>
      <c r="M9" s="14">
        <v>16</v>
      </c>
      <c r="N9" s="14">
        <v>84</v>
      </c>
      <c r="O9" s="114"/>
      <c r="P9" s="67"/>
      <c r="Q9" s="114"/>
    </row>
    <row r="10" spans="1:17" ht="12.75">
      <c r="A10" s="145" t="s">
        <v>38</v>
      </c>
      <c r="B10" s="113">
        <v>2</v>
      </c>
      <c r="C10" s="113">
        <v>21</v>
      </c>
      <c r="D10" s="144">
        <v>21</v>
      </c>
      <c r="E10" s="169"/>
      <c r="F10" s="113">
        <v>99</v>
      </c>
      <c r="G10" s="113">
        <v>85</v>
      </c>
      <c r="H10" s="113">
        <v>94</v>
      </c>
      <c r="I10" s="113">
        <v>97</v>
      </c>
      <c r="J10" s="113">
        <v>106</v>
      </c>
      <c r="K10" s="11">
        <v>481</v>
      </c>
      <c r="L10" s="170">
        <v>481</v>
      </c>
      <c r="M10" s="14">
        <v>15</v>
      </c>
      <c r="N10" s="14">
        <v>116</v>
      </c>
      <c r="O10" s="114"/>
      <c r="P10" s="67"/>
      <c r="Q10" s="114"/>
    </row>
    <row r="11" spans="1:17" ht="12.75">
      <c r="A11" s="167" t="s">
        <v>13</v>
      </c>
      <c r="B11" s="8">
        <v>3</v>
      </c>
      <c r="C11" s="8">
        <v>37</v>
      </c>
      <c r="D11" s="13">
        <v>24</v>
      </c>
      <c r="E11" s="8"/>
      <c r="F11" s="8">
        <v>139</v>
      </c>
      <c r="G11" s="8">
        <v>137</v>
      </c>
      <c r="H11" s="8">
        <v>146</v>
      </c>
      <c r="I11" s="8">
        <v>157</v>
      </c>
      <c r="J11" s="8">
        <v>141</v>
      </c>
      <c r="K11" s="9">
        <v>720</v>
      </c>
      <c r="L11" s="13">
        <v>487</v>
      </c>
      <c r="M11" s="13">
        <v>21</v>
      </c>
      <c r="N11" s="13">
        <v>161</v>
      </c>
      <c r="O11" s="114"/>
      <c r="P11" s="67"/>
      <c r="Q11" s="114"/>
    </row>
    <row r="12" spans="1:17" ht="12.75">
      <c r="A12" s="145" t="s">
        <v>39</v>
      </c>
      <c r="B12" s="113">
        <v>2</v>
      </c>
      <c r="C12" s="113">
        <v>22</v>
      </c>
      <c r="D12" s="144">
        <v>13</v>
      </c>
      <c r="E12" s="169"/>
      <c r="F12" s="113">
        <v>82</v>
      </c>
      <c r="G12" s="113">
        <v>70</v>
      </c>
      <c r="H12" s="113">
        <v>84</v>
      </c>
      <c r="I12" s="113">
        <v>96</v>
      </c>
      <c r="J12" s="113">
        <v>91</v>
      </c>
      <c r="K12" s="11">
        <v>423</v>
      </c>
      <c r="L12" s="171">
        <v>258</v>
      </c>
      <c r="M12" s="14">
        <v>13</v>
      </c>
      <c r="N12" s="14">
        <v>116</v>
      </c>
      <c r="O12" s="114"/>
      <c r="P12" s="67"/>
      <c r="Q12" s="114"/>
    </row>
    <row r="13" spans="1:17" ht="12.75">
      <c r="A13" s="145" t="s">
        <v>40</v>
      </c>
      <c r="B13" s="113">
        <v>1</v>
      </c>
      <c r="C13" s="113">
        <v>15</v>
      </c>
      <c r="D13" s="144">
        <v>11</v>
      </c>
      <c r="E13" s="169"/>
      <c r="F13" s="113">
        <v>57</v>
      </c>
      <c r="G13" s="113">
        <v>67</v>
      </c>
      <c r="H13" s="113">
        <v>62</v>
      </c>
      <c r="I13" s="113">
        <v>61</v>
      </c>
      <c r="J13" s="113">
        <v>50</v>
      </c>
      <c r="K13" s="11">
        <v>297</v>
      </c>
      <c r="L13" s="171">
        <v>229</v>
      </c>
      <c r="M13" s="14">
        <v>8</v>
      </c>
      <c r="N13" s="14">
        <v>45</v>
      </c>
      <c r="O13" s="114"/>
      <c r="P13" s="67"/>
      <c r="Q13" s="114"/>
    </row>
    <row r="14" spans="1:17" ht="12.75">
      <c r="A14" s="167" t="s">
        <v>14</v>
      </c>
      <c r="B14" s="8">
        <v>6</v>
      </c>
      <c r="C14" s="8">
        <v>48</v>
      </c>
      <c r="D14" s="13">
        <v>27</v>
      </c>
      <c r="E14" s="8"/>
      <c r="F14" s="8">
        <v>215</v>
      </c>
      <c r="G14" s="8">
        <v>191</v>
      </c>
      <c r="H14" s="8">
        <v>184</v>
      </c>
      <c r="I14" s="8">
        <v>205</v>
      </c>
      <c r="J14" s="8">
        <v>188</v>
      </c>
      <c r="K14" s="9">
        <v>983</v>
      </c>
      <c r="L14" s="13">
        <v>543</v>
      </c>
      <c r="M14" s="13">
        <v>35</v>
      </c>
      <c r="N14" s="13">
        <v>116</v>
      </c>
      <c r="O14" s="114"/>
      <c r="P14" s="67"/>
      <c r="Q14" s="114"/>
    </row>
    <row r="15" spans="1:17" ht="12.75">
      <c r="A15" s="145" t="s">
        <v>41</v>
      </c>
      <c r="B15" s="113">
        <v>3</v>
      </c>
      <c r="C15" s="113">
        <v>25</v>
      </c>
      <c r="D15" s="144">
        <v>14</v>
      </c>
      <c r="E15" s="169"/>
      <c r="F15" s="113">
        <v>115</v>
      </c>
      <c r="G15" s="113">
        <v>102</v>
      </c>
      <c r="H15" s="113">
        <v>96</v>
      </c>
      <c r="I15" s="113">
        <v>106</v>
      </c>
      <c r="J15" s="113">
        <v>93</v>
      </c>
      <c r="K15" s="11">
        <v>512</v>
      </c>
      <c r="L15" s="171">
        <v>272</v>
      </c>
      <c r="M15" s="14">
        <v>21</v>
      </c>
      <c r="N15" s="14">
        <v>62</v>
      </c>
      <c r="O15" s="114"/>
      <c r="P15" s="67"/>
      <c r="Q15" s="114"/>
    </row>
    <row r="16" spans="1:17" ht="12.75">
      <c r="A16" s="145" t="s">
        <v>42</v>
      </c>
      <c r="B16" s="113">
        <v>3</v>
      </c>
      <c r="C16" s="113">
        <v>23</v>
      </c>
      <c r="D16" s="144">
        <v>13</v>
      </c>
      <c r="E16" s="169"/>
      <c r="F16" s="113">
        <v>100</v>
      </c>
      <c r="G16" s="113">
        <v>89</v>
      </c>
      <c r="H16" s="113">
        <v>88</v>
      </c>
      <c r="I16" s="113">
        <v>99</v>
      </c>
      <c r="J16" s="113">
        <v>95</v>
      </c>
      <c r="K16" s="11">
        <v>471</v>
      </c>
      <c r="L16" s="171">
        <v>271</v>
      </c>
      <c r="M16" s="14">
        <v>14</v>
      </c>
      <c r="N16" s="14">
        <v>54</v>
      </c>
      <c r="O16" s="114"/>
      <c r="P16" s="67"/>
      <c r="Q16" s="114"/>
    </row>
    <row r="17" spans="1:17" ht="12.75">
      <c r="A17" s="167" t="s">
        <v>15</v>
      </c>
      <c r="B17" s="8">
        <v>5</v>
      </c>
      <c r="C17" s="8">
        <v>47</v>
      </c>
      <c r="D17" s="13">
        <v>34</v>
      </c>
      <c r="E17" s="10"/>
      <c r="F17" s="8">
        <v>189</v>
      </c>
      <c r="G17" s="8">
        <v>176</v>
      </c>
      <c r="H17" s="8">
        <v>190</v>
      </c>
      <c r="I17" s="8">
        <v>185</v>
      </c>
      <c r="J17" s="8">
        <v>203</v>
      </c>
      <c r="K17" s="9">
        <v>943</v>
      </c>
      <c r="L17" s="172">
        <v>687</v>
      </c>
      <c r="M17" s="15">
        <v>38</v>
      </c>
      <c r="N17" s="15">
        <v>245</v>
      </c>
      <c r="O17" s="114"/>
      <c r="P17" s="67"/>
      <c r="Q17" s="114"/>
    </row>
    <row r="18" spans="1:17" ht="12.75">
      <c r="A18" s="167" t="s">
        <v>16</v>
      </c>
      <c r="B18" s="8">
        <v>6</v>
      </c>
      <c r="C18" s="8">
        <v>76</v>
      </c>
      <c r="D18" s="13">
        <v>37</v>
      </c>
      <c r="E18" s="8"/>
      <c r="F18" s="8">
        <v>314</v>
      </c>
      <c r="G18" s="8">
        <v>320</v>
      </c>
      <c r="H18" s="8">
        <v>347</v>
      </c>
      <c r="I18" s="8">
        <v>328</v>
      </c>
      <c r="J18" s="8">
        <v>329</v>
      </c>
      <c r="K18" s="9">
        <v>1638</v>
      </c>
      <c r="L18" s="13">
        <v>821</v>
      </c>
      <c r="M18" s="13">
        <v>23</v>
      </c>
      <c r="N18" s="13">
        <v>111</v>
      </c>
      <c r="O18" s="114"/>
      <c r="P18" s="67"/>
      <c r="Q18" s="114"/>
    </row>
    <row r="19" spans="1:17" ht="12.75">
      <c r="A19" s="145" t="s">
        <v>43</v>
      </c>
      <c r="B19" s="113">
        <v>1</v>
      </c>
      <c r="C19" s="113">
        <v>12</v>
      </c>
      <c r="D19" s="144">
        <v>12</v>
      </c>
      <c r="E19" s="169"/>
      <c r="F19" s="113">
        <v>48</v>
      </c>
      <c r="G19" s="113">
        <v>65</v>
      </c>
      <c r="H19" s="113">
        <v>66</v>
      </c>
      <c r="I19" s="113">
        <v>37</v>
      </c>
      <c r="J19" s="113">
        <v>44</v>
      </c>
      <c r="K19" s="11">
        <v>260</v>
      </c>
      <c r="L19" s="171">
        <v>260</v>
      </c>
      <c r="M19" s="14">
        <v>3</v>
      </c>
      <c r="N19" s="14">
        <v>25</v>
      </c>
      <c r="O19" s="114"/>
      <c r="P19" s="67"/>
      <c r="Q19" s="114"/>
    </row>
    <row r="20" spans="1:17" ht="12.75">
      <c r="A20" s="145" t="s">
        <v>44</v>
      </c>
      <c r="B20" s="113">
        <v>1</v>
      </c>
      <c r="C20" s="113">
        <v>19</v>
      </c>
      <c r="D20" s="144"/>
      <c r="E20" s="169"/>
      <c r="F20" s="113">
        <v>73</v>
      </c>
      <c r="G20" s="113">
        <v>64</v>
      </c>
      <c r="H20" s="113">
        <v>82</v>
      </c>
      <c r="I20" s="113">
        <v>79</v>
      </c>
      <c r="J20" s="113">
        <v>78</v>
      </c>
      <c r="K20" s="11">
        <v>376</v>
      </c>
      <c r="L20" s="171"/>
      <c r="M20" s="14">
        <v>4</v>
      </c>
      <c r="N20" s="14">
        <v>19</v>
      </c>
      <c r="O20" s="114"/>
      <c r="P20" s="67"/>
      <c r="Q20" s="114"/>
    </row>
    <row r="21" spans="1:17" ht="12.75">
      <c r="A21" s="145" t="s">
        <v>45</v>
      </c>
      <c r="B21" s="113">
        <v>4</v>
      </c>
      <c r="C21" s="113">
        <v>45</v>
      </c>
      <c r="D21" s="144">
        <v>25</v>
      </c>
      <c r="E21" s="169"/>
      <c r="F21" s="113">
        <v>193</v>
      </c>
      <c r="G21" s="113">
        <v>191</v>
      </c>
      <c r="H21" s="113">
        <v>199</v>
      </c>
      <c r="I21" s="113">
        <v>212</v>
      </c>
      <c r="J21" s="113">
        <v>207</v>
      </c>
      <c r="K21" s="11">
        <v>1002</v>
      </c>
      <c r="L21" s="171">
        <v>561</v>
      </c>
      <c r="M21" s="14">
        <v>16</v>
      </c>
      <c r="N21" s="14">
        <v>67</v>
      </c>
      <c r="O21" s="114"/>
      <c r="P21" s="67"/>
      <c r="Q21" s="114"/>
    </row>
    <row r="22" spans="1:17" ht="12.75">
      <c r="A22" s="167" t="s">
        <v>17</v>
      </c>
      <c r="B22" s="8">
        <v>7</v>
      </c>
      <c r="C22" s="8">
        <v>62</v>
      </c>
      <c r="D22" s="13">
        <v>37</v>
      </c>
      <c r="E22" s="8"/>
      <c r="F22" s="8">
        <v>252</v>
      </c>
      <c r="G22" s="8">
        <v>241</v>
      </c>
      <c r="H22" s="8">
        <v>238</v>
      </c>
      <c r="I22" s="8">
        <v>256</v>
      </c>
      <c r="J22" s="8">
        <v>219</v>
      </c>
      <c r="K22" s="9">
        <v>1206</v>
      </c>
      <c r="L22" s="13">
        <v>761</v>
      </c>
      <c r="M22" s="13">
        <v>39</v>
      </c>
      <c r="N22" s="13">
        <v>200</v>
      </c>
      <c r="O22" s="114"/>
      <c r="P22" s="67"/>
      <c r="Q22" s="114"/>
    </row>
    <row r="23" spans="1:17" ht="12.75">
      <c r="A23" s="145" t="s">
        <v>46</v>
      </c>
      <c r="B23" s="113">
        <v>2</v>
      </c>
      <c r="C23" s="113">
        <v>20</v>
      </c>
      <c r="D23" s="144">
        <v>5</v>
      </c>
      <c r="E23" s="169"/>
      <c r="F23" s="113">
        <v>79</v>
      </c>
      <c r="G23" s="113">
        <v>72</v>
      </c>
      <c r="H23" s="113">
        <v>77</v>
      </c>
      <c r="I23" s="113">
        <v>74</v>
      </c>
      <c r="J23" s="113">
        <v>64</v>
      </c>
      <c r="K23" s="11">
        <v>366</v>
      </c>
      <c r="L23" s="171">
        <v>112</v>
      </c>
      <c r="M23" s="14">
        <v>12</v>
      </c>
      <c r="N23" s="14">
        <v>83</v>
      </c>
      <c r="O23" s="114"/>
      <c r="P23" s="67"/>
      <c r="Q23" s="114"/>
    </row>
    <row r="24" spans="1:17" ht="12.75">
      <c r="A24" s="145" t="s">
        <v>47</v>
      </c>
      <c r="B24" s="113">
        <v>5</v>
      </c>
      <c r="C24" s="113">
        <v>42</v>
      </c>
      <c r="D24" s="144">
        <v>32</v>
      </c>
      <c r="E24" s="169"/>
      <c r="F24" s="113">
        <v>173</v>
      </c>
      <c r="G24" s="113">
        <v>169</v>
      </c>
      <c r="H24" s="113">
        <v>161</v>
      </c>
      <c r="I24" s="113">
        <v>182</v>
      </c>
      <c r="J24" s="113">
        <v>155</v>
      </c>
      <c r="K24" s="11">
        <v>840</v>
      </c>
      <c r="L24" s="171">
        <v>649</v>
      </c>
      <c r="M24" s="14">
        <v>27</v>
      </c>
      <c r="N24" s="14">
        <v>117</v>
      </c>
      <c r="O24" s="114"/>
      <c r="P24" s="67"/>
      <c r="Q24" s="114"/>
    </row>
    <row r="25" spans="1:17" ht="12.75">
      <c r="A25" s="167" t="s">
        <v>18</v>
      </c>
      <c r="B25" s="8">
        <v>5</v>
      </c>
      <c r="C25" s="8">
        <v>51</v>
      </c>
      <c r="D25" s="13">
        <v>41</v>
      </c>
      <c r="E25" s="8"/>
      <c r="F25" s="8">
        <v>230</v>
      </c>
      <c r="G25" s="8">
        <v>209</v>
      </c>
      <c r="H25" s="8">
        <v>236</v>
      </c>
      <c r="I25" s="8">
        <v>208</v>
      </c>
      <c r="J25" s="8">
        <v>219</v>
      </c>
      <c r="K25" s="9">
        <v>1102</v>
      </c>
      <c r="L25" s="13">
        <v>902</v>
      </c>
      <c r="M25" s="13">
        <v>28</v>
      </c>
      <c r="N25" s="13">
        <v>132</v>
      </c>
      <c r="O25" s="114"/>
      <c r="P25" s="67"/>
      <c r="Q25" s="114"/>
    </row>
    <row r="26" spans="1:17" ht="12.75">
      <c r="A26" s="145" t="s">
        <v>48</v>
      </c>
      <c r="B26" s="113">
        <v>4</v>
      </c>
      <c r="C26" s="113">
        <v>41</v>
      </c>
      <c r="D26" s="144">
        <v>31</v>
      </c>
      <c r="E26" s="169"/>
      <c r="F26" s="113">
        <v>191</v>
      </c>
      <c r="G26" s="113">
        <v>170</v>
      </c>
      <c r="H26" s="113">
        <v>197</v>
      </c>
      <c r="I26" s="113">
        <v>169</v>
      </c>
      <c r="J26" s="113">
        <v>175</v>
      </c>
      <c r="K26" s="11">
        <v>902</v>
      </c>
      <c r="L26" s="171">
        <v>702</v>
      </c>
      <c r="M26" s="14">
        <v>23</v>
      </c>
      <c r="N26" s="14">
        <v>70</v>
      </c>
      <c r="O26" s="114"/>
      <c r="P26" s="67"/>
      <c r="Q26" s="114"/>
    </row>
    <row r="27" spans="1:17" ht="12.75">
      <c r="A27" s="145" t="s">
        <v>49</v>
      </c>
      <c r="B27" s="113">
        <v>1</v>
      </c>
      <c r="C27" s="113">
        <v>10</v>
      </c>
      <c r="D27" s="144">
        <v>10</v>
      </c>
      <c r="E27" s="169"/>
      <c r="F27" s="113">
        <v>39</v>
      </c>
      <c r="G27" s="113">
        <v>39</v>
      </c>
      <c r="H27" s="113">
        <v>39</v>
      </c>
      <c r="I27" s="113">
        <v>39</v>
      </c>
      <c r="J27" s="113">
        <v>44</v>
      </c>
      <c r="K27" s="11">
        <v>200</v>
      </c>
      <c r="L27" s="171">
        <v>200</v>
      </c>
      <c r="M27" s="14">
        <v>5</v>
      </c>
      <c r="N27" s="14">
        <v>62</v>
      </c>
      <c r="O27" s="114"/>
      <c r="P27" s="67"/>
      <c r="Q27" s="114"/>
    </row>
    <row r="28" spans="1:17" ht="12.75">
      <c r="A28" s="167" t="s">
        <v>19</v>
      </c>
      <c r="B28" s="8">
        <v>8</v>
      </c>
      <c r="C28" s="8">
        <v>83</v>
      </c>
      <c r="D28" s="13">
        <v>51</v>
      </c>
      <c r="E28" s="8"/>
      <c r="F28" s="8">
        <v>361</v>
      </c>
      <c r="G28" s="8">
        <v>365</v>
      </c>
      <c r="H28" s="8">
        <v>346</v>
      </c>
      <c r="I28" s="8">
        <v>369</v>
      </c>
      <c r="J28" s="8">
        <v>339</v>
      </c>
      <c r="K28" s="9">
        <v>1780</v>
      </c>
      <c r="L28" s="13">
        <v>1112</v>
      </c>
      <c r="M28" s="13">
        <v>56</v>
      </c>
      <c r="N28" s="13">
        <v>174</v>
      </c>
      <c r="O28" s="114"/>
      <c r="P28" s="67"/>
      <c r="Q28" s="114"/>
    </row>
    <row r="29" spans="1:17" ht="12.75">
      <c r="A29" s="145" t="s">
        <v>50</v>
      </c>
      <c r="B29" s="113">
        <v>5</v>
      </c>
      <c r="C29" s="113">
        <v>54</v>
      </c>
      <c r="D29" s="144">
        <v>36</v>
      </c>
      <c r="E29" s="169"/>
      <c r="F29" s="113">
        <v>251</v>
      </c>
      <c r="G29" s="113">
        <v>241</v>
      </c>
      <c r="H29" s="113">
        <v>212</v>
      </c>
      <c r="I29" s="113">
        <v>239</v>
      </c>
      <c r="J29" s="113">
        <v>209</v>
      </c>
      <c r="K29" s="11">
        <v>1152</v>
      </c>
      <c r="L29" s="171">
        <v>763</v>
      </c>
      <c r="M29" s="14">
        <v>44</v>
      </c>
      <c r="N29" s="14">
        <v>111</v>
      </c>
      <c r="O29" s="114"/>
      <c r="P29" s="67"/>
      <c r="Q29" s="114"/>
    </row>
    <row r="30" spans="1:17" ht="12.75">
      <c r="A30" s="145" t="s">
        <v>51</v>
      </c>
      <c r="B30" s="113">
        <v>3</v>
      </c>
      <c r="C30" s="113">
        <v>29</v>
      </c>
      <c r="D30" s="144">
        <v>15</v>
      </c>
      <c r="E30" s="169"/>
      <c r="F30" s="113">
        <v>110</v>
      </c>
      <c r="G30" s="113">
        <v>124</v>
      </c>
      <c r="H30" s="113">
        <v>134</v>
      </c>
      <c r="I30" s="113">
        <v>130</v>
      </c>
      <c r="J30" s="113">
        <v>130</v>
      </c>
      <c r="K30" s="11">
        <v>628</v>
      </c>
      <c r="L30" s="171">
        <v>349</v>
      </c>
      <c r="M30" s="14">
        <v>12</v>
      </c>
      <c r="N30" s="14">
        <v>63</v>
      </c>
      <c r="O30" s="114"/>
      <c r="P30" s="67"/>
      <c r="Q30" s="114"/>
    </row>
    <row r="31" spans="1:17" ht="12.75">
      <c r="A31" s="173" t="s">
        <v>52</v>
      </c>
      <c r="B31" s="8">
        <v>55</v>
      </c>
      <c r="C31" s="8">
        <v>535</v>
      </c>
      <c r="D31" s="13">
        <v>343</v>
      </c>
      <c r="E31" s="8"/>
      <c r="F31" s="8">
        <v>2287</v>
      </c>
      <c r="G31" s="8">
        <v>2184</v>
      </c>
      <c r="H31" s="8">
        <v>2240</v>
      </c>
      <c r="I31" s="8">
        <v>2269</v>
      </c>
      <c r="J31" s="8">
        <v>2163</v>
      </c>
      <c r="K31" s="9">
        <v>11143</v>
      </c>
      <c r="L31" s="13">
        <v>7300</v>
      </c>
      <c r="M31" s="13">
        <v>320</v>
      </c>
      <c r="N31" s="13">
        <v>1652</v>
      </c>
      <c r="O31" s="114"/>
      <c r="P31" s="67"/>
      <c r="Q31" s="114"/>
    </row>
    <row r="32" spans="1:17" ht="3" customHeight="1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14"/>
      <c r="P32" s="114"/>
      <c r="Q32" s="114"/>
    </row>
    <row r="33" spans="1:17" ht="12">
      <c r="A33" s="107" t="s">
        <v>54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14"/>
    </row>
    <row r="34" spans="1:17" ht="12">
      <c r="A34" s="109" t="s">
        <v>59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</row>
    <row r="35" spans="1:17" ht="12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3" r:id="rId1"/>
  <headerFooter alignWithMargins="0">
    <oddHeader>&amp;R420040.xls</oddHeader>
    <oddFooter>&amp;LComune di Bologna - Dipartimento Programmazione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F13" sqref="F13"/>
    </sheetView>
  </sheetViews>
  <sheetFormatPr defaultColWidth="10.625" defaultRowHeight="12"/>
  <cols>
    <col min="1" max="1" width="18.125" style="1" customWidth="1"/>
    <col min="2" max="3" width="7.625" style="1" customWidth="1"/>
    <col min="4" max="4" width="11.25390625" style="1" customWidth="1"/>
    <col min="5" max="5" width="1.00390625" style="1" customWidth="1"/>
    <col min="6" max="11" width="10.875" style="1" customWidth="1"/>
    <col min="12" max="12" width="12.125" style="1" customWidth="1"/>
    <col min="13" max="13" width="1.00390625" style="1" customWidth="1"/>
    <col min="14" max="16384" width="10.625" style="1" customWidth="1"/>
  </cols>
  <sheetData>
    <row r="1" spans="1:17" s="6" customFormat="1" ht="15" customHeight="1">
      <c r="A1" s="71" t="s">
        <v>62</v>
      </c>
      <c r="B1" s="71"/>
      <c r="C1" s="71"/>
      <c r="D1" s="71"/>
      <c r="E1" s="71"/>
      <c r="F1" s="71"/>
      <c r="G1" s="73" t="s">
        <v>26</v>
      </c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s="58" customFormat="1" ht="15" customHeight="1">
      <c r="A2" s="118" t="s">
        <v>67</v>
      </c>
      <c r="B2" s="118"/>
      <c r="C2" s="118"/>
      <c r="D2" s="118"/>
      <c r="E2" s="118"/>
      <c r="F2" s="118"/>
      <c r="G2" s="161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s="4" customFormat="1" ht="13.5" customHeight="1">
      <c r="A3" s="121" t="s">
        <v>0</v>
      </c>
      <c r="B3" s="122" t="s">
        <v>1</v>
      </c>
      <c r="C3" s="123" t="s">
        <v>2</v>
      </c>
      <c r="D3" s="124"/>
      <c r="E3" s="125"/>
      <c r="F3" s="124" t="s">
        <v>3</v>
      </c>
      <c r="G3" s="126"/>
      <c r="H3" s="126"/>
      <c r="I3" s="124"/>
      <c r="J3" s="124" t="s">
        <v>4</v>
      </c>
      <c r="K3" s="127" t="s">
        <v>5</v>
      </c>
      <c r="L3" s="36" t="s">
        <v>6</v>
      </c>
      <c r="M3" s="128"/>
      <c r="N3" s="128"/>
      <c r="O3" s="128"/>
      <c r="P3" s="128"/>
      <c r="Q3" s="128"/>
    </row>
    <row r="4" spans="1:17" s="5" customFormat="1" ht="13.5" customHeight="1">
      <c r="A4" s="129"/>
      <c r="B4" s="130" t="s">
        <v>7</v>
      </c>
      <c r="C4" s="130" t="s">
        <v>8</v>
      </c>
      <c r="D4" s="131" t="s">
        <v>9</v>
      </c>
      <c r="E4" s="132"/>
      <c r="F4" s="133" t="s">
        <v>89</v>
      </c>
      <c r="G4" s="133" t="s">
        <v>90</v>
      </c>
      <c r="H4" s="133" t="s">
        <v>91</v>
      </c>
      <c r="I4" s="133" t="s">
        <v>92</v>
      </c>
      <c r="J4" s="133" t="s">
        <v>93</v>
      </c>
      <c r="K4" s="134"/>
      <c r="L4" s="131" t="s">
        <v>30</v>
      </c>
      <c r="M4" s="135"/>
      <c r="N4" s="135"/>
      <c r="O4" s="135"/>
      <c r="P4" s="135"/>
      <c r="Q4" s="135"/>
    </row>
    <row r="5" spans="1:17" s="3" customFormat="1" ht="13.5" customHeight="1">
      <c r="A5" s="136"/>
      <c r="B5" s="137"/>
      <c r="C5" s="137"/>
      <c r="D5" s="138" t="s">
        <v>30</v>
      </c>
      <c r="E5" s="139"/>
      <c r="F5" s="136"/>
      <c r="G5" s="136"/>
      <c r="H5" s="136"/>
      <c r="I5" s="136"/>
      <c r="J5" s="136"/>
      <c r="K5" s="140"/>
      <c r="L5" s="141"/>
      <c r="M5" s="142"/>
      <c r="N5" s="142"/>
      <c r="O5" s="142"/>
      <c r="P5" s="142"/>
      <c r="Q5" s="142"/>
    </row>
    <row r="6" spans="1:17" ht="12.75" customHeight="1">
      <c r="A6" s="143" t="s">
        <v>11</v>
      </c>
      <c r="B6" s="113">
        <v>5</v>
      </c>
      <c r="C6" s="113">
        <v>40</v>
      </c>
      <c r="D6" s="144">
        <v>37</v>
      </c>
      <c r="E6" s="113"/>
      <c r="F6" s="113">
        <v>162</v>
      </c>
      <c r="G6" s="113">
        <v>159</v>
      </c>
      <c r="H6" s="113">
        <v>160</v>
      </c>
      <c r="I6" s="113">
        <v>139</v>
      </c>
      <c r="J6" s="145">
        <v>133</v>
      </c>
      <c r="K6" s="11">
        <f>SUM(F6:J6)</f>
        <v>753</v>
      </c>
      <c r="L6" s="144">
        <v>716</v>
      </c>
      <c r="M6" s="146"/>
      <c r="N6" s="146"/>
      <c r="O6" s="146"/>
      <c r="P6" s="146"/>
      <c r="Q6" s="146"/>
    </row>
    <row r="7" spans="1:17" ht="11.25" customHeight="1">
      <c r="A7" s="147" t="s">
        <v>12</v>
      </c>
      <c r="B7" s="145">
        <v>10</v>
      </c>
      <c r="C7" s="145">
        <v>90</v>
      </c>
      <c r="D7" s="148">
        <v>56</v>
      </c>
      <c r="E7" s="145"/>
      <c r="F7" s="145">
        <v>387</v>
      </c>
      <c r="G7" s="145">
        <v>400</v>
      </c>
      <c r="H7" s="145">
        <v>395</v>
      </c>
      <c r="I7" s="145">
        <v>370</v>
      </c>
      <c r="J7" s="145">
        <v>362</v>
      </c>
      <c r="K7" s="149">
        <f aca="true" t="shared" si="0" ref="K7:K14">SUM(F7:J7)</f>
        <v>1914</v>
      </c>
      <c r="L7" s="150">
        <v>1220</v>
      </c>
      <c r="M7" s="146"/>
      <c r="N7" s="146"/>
      <c r="O7" s="146"/>
      <c r="P7" s="146"/>
      <c r="Q7" s="146"/>
    </row>
    <row r="8" spans="1:17" ht="11.25" customHeight="1">
      <c r="A8" s="147" t="s">
        <v>13</v>
      </c>
      <c r="B8" s="145">
        <v>3</v>
      </c>
      <c r="C8" s="145">
        <v>37</v>
      </c>
      <c r="D8" s="148">
        <v>22</v>
      </c>
      <c r="E8" s="145"/>
      <c r="F8" s="145">
        <v>144</v>
      </c>
      <c r="G8" s="145">
        <v>150</v>
      </c>
      <c r="H8" s="145">
        <v>151</v>
      </c>
      <c r="I8" s="145">
        <v>139</v>
      </c>
      <c r="J8" s="145">
        <v>130</v>
      </c>
      <c r="K8" s="149">
        <f t="shared" si="0"/>
        <v>714</v>
      </c>
      <c r="L8" s="148">
        <v>456</v>
      </c>
      <c r="M8" s="146"/>
      <c r="N8" s="146"/>
      <c r="O8" s="146"/>
      <c r="P8" s="146"/>
      <c r="Q8" s="146"/>
    </row>
    <row r="9" spans="1:17" ht="11.25" customHeight="1">
      <c r="A9" s="147" t="s">
        <v>14</v>
      </c>
      <c r="B9" s="145">
        <v>6</v>
      </c>
      <c r="C9" s="145">
        <v>48</v>
      </c>
      <c r="D9" s="148">
        <v>27</v>
      </c>
      <c r="E9" s="145"/>
      <c r="F9" s="145">
        <v>184</v>
      </c>
      <c r="G9" s="145">
        <v>181</v>
      </c>
      <c r="H9" s="145">
        <v>201</v>
      </c>
      <c r="I9" s="145">
        <v>191</v>
      </c>
      <c r="J9" s="145">
        <v>196</v>
      </c>
      <c r="K9" s="149">
        <f t="shared" si="0"/>
        <v>953</v>
      </c>
      <c r="L9" s="148">
        <v>531</v>
      </c>
      <c r="M9" s="146"/>
      <c r="N9" s="146"/>
      <c r="O9" s="146"/>
      <c r="P9" s="146"/>
      <c r="Q9" s="146"/>
    </row>
    <row r="10" spans="1:17" ht="11.25" customHeight="1">
      <c r="A10" s="147" t="s">
        <v>15</v>
      </c>
      <c r="B10" s="145">
        <v>5</v>
      </c>
      <c r="C10" s="145">
        <v>45</v>
      </c>
      <c r="D10" s="148">
        <v>35</v>
      </c>
      <c r="E10" s="145"/>
      <c r="F10" s="145">
        <v>179</v>
      </c>
      <c r="G10" s="145">
        <v>191</v>
      </c>
      <c r="H10" s="145">
        <v>180</v>
      </c>
      <c r="I10" s="145">
        <v>205</v>
      </c>
      <c r="J10" s="145">
        <v>170</v>
      </c>
      <c r="K10" s="149">
        <f t="shared" si="0"/>
        <v>925</v>
      </c>
      <c r="L10" s="148">
        <v>718</v>
      </c>
      <c r="M10" s="146"/>
      <c r="N10" s="146"/>
      <c r="O10" s="146"/>
      <c r="P10" s="146"/>
      <c r="Q10" s="146"/>
    </row>
    <row r="11" spans="1:17" ht="11.25" customHeight="1">
      <c r="A11" s="147" t="s">
        <v>16</v>
      </c>
      <c r="B11" s="145">
        <v>6</v>
      </c>
      <c r="C11" s="145">
        <v>76</v>
      </c>
      <c r="D11" s="148">
        <v>37</v>
      </c>
      <c r="E11" s="145"/>
      <c r="F11" s="145">
        <v>319</v>
      </c>
      <c r="G11" s="145">
        <v>336</v>
      </c>
      <c r="H11" s="145">
        <v>328</v>
      </c>
      <c r="I11" s="145">
        <v>333</v>
      </c>
      <c r="J11" s="145">
        <v>324</v>
      </c>
      <c r="K11" s="149">
        <f t="shared" si="0"/>
        <v>1640</v>
      </c>
      <c r="L11" s="148">
        <v>806</v>
      </c>
      <c r="M11" s="146"/>
      <c r="N11" s="146"/>
      <c r="O11" s="146"/>
      <c r="P11" s="146"/>
      <c r="Q11" s="146"/>
    </row>
    <row r="12" spans="1:17" ht="11.25" customHeight="1">
      <c r="A12" s="147" t="s">
        <v>17</v>
      </c>
      <c r="B12" s="145">
        <v>7</v>
      </c>
      <c r="C12" s="145">
        <v>62</v>
      </c>
      <c r="D12" s="148">
        <v>37</v>
      </c>
      <c r="E12" s="145"/>
      <c r="F12" s="145">
        <v>240</v>
      </c>
      <c r="G12" s="145">
        <v>236</v>
      </c>
      <c r="H12" s="145">
        <v>254</v>
      </c>
      <c r="I12" s="145">
        <v>220</v>
      </c>
      <c r="J12" s="145">
        <v>251</v>
      </c>
      <c r="K12" s="149">
        <f t="shared" si="0"/>
        <v>1201</v>
      </c>
      <c r="L12" s="148">
        <v>775</v>
      </c>
      <c r="M12" s="146"/>
      <c r="N12" s="146"/>
      <c r="O12" s="146"/>
      <c r="P12" s="146"/>
      <c r="Q12" s="146"/>
    </row>
    <row r="13" spans="1:17" ht="11.25" customHeight="1">
      <c r="A13" s="147" t="s">
        <v>18</v>
      </c>
      <c r="B13" s="145">
        <v>5</v>
      </c>
      <c r="C13" s="145">
        <v>51</v>
      </c>
      <c r="D13" s="148">
        <v>41</v>
      </c>
      <c r="E13" s="145"/>
      <c r="F13" s="145">
        <v>213</v>
      </c>
      <c r="G13" s="145">
        <v>235</v>
      </c>
      <c r="H13" s="145">
        <v>206</v>
      </c>
      <c r="I13" s="145">
        <v>212</v>
      </c>
      <c r="J13" s="145">
        <v>233</v>
      </c>
      <c r="K13" s="149">
        <f t="shared" si="0"/>
        <v>1099</v>
      </c>
      <c r="L13" s="148">
        <v>913</v>
      </c>
      <c r="M13" s="146"/>
      <c r="N13" s="146"/>
      <c r="O13" s="146"/>
      <c r="P13" s="146"/>
      <c r="Q13" s="146"/>
    </row>
    <row r="14" spans="1:17" ht="11.25" customHeight="1">
      <c r="A14" s="147" t="s">
        <v>19</v>
      </c>
      <c r="B14" s="145">
        <v>8</v>
      </c>
      <c r="C14" s="145">
        <v>80</v>
      </c>
      <c r="D14" s="148">
        <v>52</v>
      </c>
      <c r="E14" s="145"/>
      <c r="F14" s="145">
        <v>357</v>
      </c>
      <c r="G14" s="145">
        <v>345</v>
      </c>
      <c r="H14" s="145">
        <v>356</v>
      </c>
      <c r="I14" s="145">
        <v>329</v>
      </c>
      <c r="J14" s="145">
        <v>299</v>
      </c>
      <c r="K14" s="149">
        <f t="shared" si="0"/>
        <v>1686</v>
      </c>
      <c r="L14" s="148">
        <v>1108</v>
      </c>
      <c r="M14" s="146"/>
      <c r="N14" s="146"/>
      <c r="O14" s="146"/>
      <c r="P14" s="146"/>
      <c r="Q14" s="146"/>
    </row>
    <row r="15" spans="1:17" s="2" customFormat="1" ht="14.25" customHeight="1">
      <c r="A15" s="151" t="s">
        <v>20</v>
      </c>
      <c r="B15" s="152">
        <f>SUM(B6:B14)</f>
        <v>55</v>
      </c>
      <c r="C15" s="152">
        <f>SUM(C6:C14)</f>
        <v>529</v>
      </c>
      <c r="D15" s="153">
        <f aca="true" t="shared" si="1" ref="D15:L15">SUM(D6:D14)</f>
        <v>344</v>
      </c>
      <c r="E15" s="152">
        <f t="shared" si="1"/>
        <v>0</v>
      </c>
      <c r="F15" s="152">
        <f t="shared" si="1"/>
        <v>2185</v>
      </c>
      <c r="G15" s="152">
        <f t="shared" si="1"/>
        <v>2233</v>
      </c>
      <c r="H15" s="152">
        <f t="shared" si="1"/>
        <v>2231</v>
      </c>
      <c r="I15" s="152">
        <f t="shared" si="1"/>
        <v>2138</v>
      </c>
      <c r="J15" s="152">
        <f t="shared" si="1"/>
        <v>2098</v>
      </c>
      <c r="K15" s="152">
        <f t="shared" si="1"/>
        <v>10885</v>
      </c>
      <c r="L15" s="153">
        <f t="shared" si="1"/>
        <v>7243</v>
      </c>
      <c r="M15" s="151"/>
      <c r="N15" s="151"/>
      <c r="O15" s="151"/>
      <c r="P15" s="151"/>
      <c r="Q15" s="151"/>
    </row>
    <row r="16" spans="1:17" ht="3.75" customHeight="1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46"/>
      <c r="N16" s="146"/>
      <c r="O16" s="146"/>
      <c r="P16" s="146"/>
      <c r="Q16" s="146"/>
    </row>
    <row r="17" spans="1:17" ht="12">
      <c r="A17" s="155" t="s">
        <v>54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</row>
    <row r="18" spans="1:17" ht="12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</row>
    <row r="19" spans="1:17" ht="12">
      <c r="A19" s="146"/>
      <c r="B19" s="146"/>
      <c r="C19" s="15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</row>
    <row r="20" spans="1:17" ht="12">
      <c r="A20" s="147"/>
      <c r="B20" s="149"/>
      <c r="C20" s="157"/>
      <c r="D20" s="158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</row>
    <row r="21" spans="1:17" ht="12">
      <c r="A21" s="147"/>
      <c r="B21" s="149"/>
      <c r="C21" s="157"/>
      <c r="D21" s="134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</row>
    <row r="22" spans="1:17" ht="12">
      <c r="A22" s="147"/>
      <c r="B22" s="149"/>
      <c r="C22" s="157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</row>
    <row r="23" spans="1:17" ht="12">
      <c r="A23" s="147"/>
      <c r="B23" s="149"/>
      <c r="C23" s="157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</row>
    <row r="24" spans="1:17" ht="12">
      <c r="A24" s="147"/>
      <c r="B24" s="149"/>
      <c r="C24" s="157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</row>
    <row r="25" spans="1:17" ht="12">
      <c r="A25" s="147"/>
      <c r="B25" s="149"/>
      <c r="C25" s="158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</row>
    <row r="26" spans="1:17" ht="12">
      <c r="A26" s="147"/>
      <c r="B26" s="149"/>
      <c r="C26" s="158"/>
      <c r="D26" s="159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</row>
    <row r="27" spans="1:17" ht="12">
      <c r="A27" s="147"/>
      <c r="B27" s="149"/>
      <c r="C27" s="158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</row>
    <row r="28" spans="1:17" ht="12">
      <c r="A28" s="147"/>
      <c r="B28" s="149"/>
      <c r="C28" s="158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</row>
    <row r="29" spans="1:17" ht="12">
      <c r="A29" s="134"/>
      <c r="B29" s="160"/>
      <c r="C29" s="160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</row>
    <row r="30" spans="1:17" ht="12">
      <c r="A30" s="134"/>
      <c r="B30" s="134"/>
      <c r="C30" s="134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</row>
    <row r="31" spans="1:17" ht="12">
      <c r="A31" s="134"/>
      <c r="B31" s="134"/>
      <c r="C31" s="134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</row>
    <row r="32" spans="1:17" ht="12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</row>
    <row r="33" spans="1:17" ht="12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</row>
    <row r="34" spans="1:17" ht="12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</row>
    <row r="35" spans="1:17" ht="12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scale="93" r:id="rId1"/>
  <headerFooter alignWithMargins="0">
    <oddHeader>&amp;R420040.xls</oddHeader>
    <oddFooter>&amp;LComune di Bologna - Dipartimento Programmazione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showZeros="0" zoomScale="90" zoomScaleNormal="90" zoomScalePageLayoutView="0" workbookViewId="0" topLeftCell="A1">
      <selection activeCell="B26" sqref="B26"/>
    </sheetView>
  </sheetViews>
  <sheetFormatPr defaultColWidth="9.00390625" defaultRowHeight="12"/>
  <cols>
    <col min="1" max="2" width="20.875" style="20" customWidth="1"/>
    <col min="3" max="4" width="9.25390625" style="20" bestFit="1" customWidth="1"/>
    <col min="5" max="5" width="9.00390625" style="20" bestFit="1" customWidth="1"/>
    <col min="6" max="6" width="2.625" style="20" customWidth="1"/>
    <col min="7" max="11" width="9.75390625" style="20" customWidth="1"/>
    <col min="12" max="12" width="9.25390625" style="20" bestFit="1" customWidth="1"/>
    <col min="13" max="13" width="9.25390625" style="20" hidden="1" customWidth="1"/>
    <col min="14" max="14" width="10.125" style="20" hidden="1" customWidth="1"/>
    <col min="15" max="16" width="10.875" style="20" hidden="1" customWidth="1"/>
    <col min="17" max="17" width="9.125" style="20" customWidth="1"/>
    <col min="18" max="18" width="10.125" style="20" bestFit="1" customWidth="1"/>
    <col min="19" max="16384" width="9.125" style="20" customWidth="1"/>
  </cols>
  <sheetData>
    <row r="1" spans="1:18" ht="15">
      <c r="A1" s="71" t="s">
        <v>61</v>
      </c>
      <c r="B1" s="71"/>
      <c r="C1" s="71"/>
      <c r="D1" s="71"/>
      <c r="E1" s="71"/>
      <c r="F1" s="71"/>
      <c r="G1" s="71"/>
      <c r="H1" s="55"/>
      <c r="I1" s="73" t="s">
        <v>26</v>
      </c>
      <c r="J1" s="72"/>
      <c r="K1" s="72"/>
      <c r="L1" s="72"/>
      <c r="M1" s="72"/>
      <c r="N1" s="72"/>
      <c r="O1" s="72"/>
      <c r="P1" s="72"/>
      <c r="Q1" s="56"/>
      <c r="R1" s="56"/>
    </row>
    <row r="2" spans="1:18" ht="15">
      <c r="A2" s="74" t="s">
        <v>129</v>
      </c>
      <c r="B2" s="74"/>
      <c r="C2" s="75"/>
      <c r="D2" s="75"/>
      <c r="E2" s="75"/>
      <c r="F2" s="75"/>
      <c r="G2" s="75"/>
      <c r="H2" s="76"/>
      <c r="I2" s="77"/>
      <c r="J2" s="78"/>
      <c r="K2" s="78"/>
      <c r="L2" s="78"/>
      <c r="M2" s="78"/>
      <c r="N2" s="78"/>
      <c r="O2" s="78"/>
      <c r="P2" s="78"/>
      <c r="Q2" s="56"/>
      <c r="R2" s="56"/>
    </row>
    <row r="3" spans="1:18" ht="12.75">
      <c r="A3" s="79" t="s">
        <v>121</v>
      </c>
      <c r="B3" s="79" t="s">
        <v>97</v>
      </c>
      <c r="C3" s="80" t="s">
        <v>1</v>
      </c>
      <c r="D3" s="81" t="s">
        <v>2</v>
      </c>
      <c r="E3" s="82"/>
      <c r="F3" s="83"/>
      <c r="G3" s="82" t="s">
        <v>3</v>
      </c>
      <c r="H3" s="84"/>
      <c r="I3" s="84"/>
      <c r="J3" s="82"/>
      <c r="K3" s="82" t="s">
        <v>4</v>
      </c>
      <c r="L3" s="85" t="s">
        <v>5</v>
      </c>
      <c r="M3" s="69" t="s">
        <v>33</v>
      </c>
      <c r="N3" s="86" t="s">
        <v>6</v>
      </c>
      <c r="O3" s="21" t="s">
        <v>33</v>
      </c>
      <c r="P3" s="21" t="s">
        <v>32</v>
      </c>
      <c r="Q3" s="56"/>
      <c r="R3" s="56"/>
    </row>
    <row r="4" spans="1:18" ht="13.5">
      <c r="A4" s="87"/>
      <c r="B4" s="87"/>
      <c r="C4" s="88" t="s">
        <v>7</v>
      </c>
      <c r="D4" s="88" t="s">
        <v>8</v>
      </c>
      <c r="E4" s="89" t="s">
        <v>9</v>
      </c>
      <c r="F4" s="90"/>
      <c r="G4" s="91" t="s">
        <v>80</v>
      </c>
      <c r="H4" s="91" t="s">
        <v>81</v>
      </c>
      <c r="I4" s="91" t="s">
        <v>82</v>
      </c>
      <c r="J4" s="91" t="s">
        <v>83</v>
      </c>
      <c r="K4" s="91" t="s">
        <v>84</v>
      </c>
      <c r="L4" s="55"/>
      <c r="M4" s="22" t="s">
        <v>55</v>
      </c>
      <c r="N4" s="92" t="s">
        <v>30</v>
      </c>
      <c r="O4" s="22" t="s">
        <v>35</v>
      </c>
      <c r="P4" s="22" t="s">
        <v>34</v>
      </c>
      <c r="Q4" s="56"/>
      <c r="R4" s="56"/>
    </row>
    <row r="5" spans="1:18" ht="12.75">
      <c r="A5" s="76"/>
      <c r="B5" s="76"/>
      <c r="C5" s="76"/>
      <c r="D5" s="76"/>
      <c r="E5" s="93" t="s">
        <v>30</v>
      </c>
      <c r="F5" s="94"/>
      <c r="G5" s="95"/>
      <c r="H5" s="95"/>
      <c r="I5" s="95"/>
      <c r="J5" s="95"/>
      <c r="K5" s="95"/>
      <c r="L5" s="96"/>
      <c r="M5" s="97" t="s">
        <v>53</v>
      </c>
      <c r="N5" s="98"/>
      <c r="O5" s="96"/>
      <c r="P5" s="99" t="s">
        <v>56</v>
      </c>
      <c r="Q5" s="56"/>
      <c r="R5" s="56"/>
    </row>
    <row r="6" spans="1:18" ht="12.75">
      <c r="A6" s="151" t="s">
        <v>98</v>
      </c>
      <c r="B6" s="151"/>
      <c r="C6" s="167">
        <f>SUM(C7:C9)</f>
        <v>11</v>
      </c>
      <c r="D6" s="167">
        <f>SUM(D7:D9)</f>
        <v>98</v>
      </c>
      <c r="E6" s="70" t="s">
        <v>78</v>
      </c>
      <c r="F6" s="38"/>
      <c r="G6" s="167">
        <f>SUM(G7:G9)</f>
        <v>477</v>
      </c>
      <c r="H6" s="167">
        <f>SUM(H7:H9)</f>
        <v>449</v>
      </c>
      <c r="I6" s="167">
        <f>SUM(I7:I9)</f>
        <v>417</v>
      </c>
      <c r="J6" s="167">
        <f>SUM(J7:J9)</f>
        <v>419</v>
      </c>
      <c r="K6" s="167">
        <f>SUM(K7:K9)</f>
        <v>443</v>
      </c>
      <c r="L6" s="167">
        <f>SUM(G6:K6)</f>
        <v>2205</v>
      </c>
      <c r="M6" s="70" t="s">
        <v>78</v>
      </c>
      <c r="N6" s="70" t="s">
        <v>78</v>
      </c>
      <c r="O6" s="70" t="s">
        <v>78</v>
      </c>
      <c r="P6" s="70" t="s">
        <v>78</v>
      </c>
      <c r="Q6" s="56"/>
      <c r="R6" s="67"/>
    </row>
    <row r="7" spans="1:18" ht="12.75">
      <c r="A7" s="203"/>
      <c r="B7" s="146" t="s">
        <v>99</v>
      </c>
      <c r="C7" s="204">
        <v>3</v>
      </c>
      <c r="D7" s="204">
        <v>31</v>
      </c>
      <c r="E7" s="70"/>
      <c r="F7" s="38"/>
      <c r="G7" s="211">
        <v>151</v>
      </c>
      <c r="H7" s="211">
        <v>133</v>
      </c>
      <c r="I7" s="211">
        <v>128</v>
      </c>
      <c r="J7" s="217">
        <v>129</v>
      </c>
      <c r="K7" s="217">
        <v>136</v>
      </c>
      <c r="L7" s="212"/>
      <c r="M7" s="70" t="s">
        <v>78</v>
      </c>
      <c r="N7" s="70" t="s">
        <v>78</v>
      </c>
      <c r="O7" s="70" t="s">
        <v>78</v>
      </c>
      <c r="P7" s="70" t="s">
        <v>78</v>
      </c>
      <c r="Q7" s="56"/>
      <c r="R7" s="67"/>
    </row>
    <row r="8" spans="1:18" ht="12.75">
      <c r="A8" s="205"/>
      <c r="B8" s="146" t="s">
        <v>100</v>
      </c>
      <c r="C8" s="145">
        <v>5</v>
      </c>
      <c r="D8" s="145">
        <v>41</v>
      </c>
      <c r="E8" s="70"/>
      <c r="F8" s="103"/>
      <c r="G8" s="211">
        <v>210</v>
      </c>
      <c r="H8" s="211">
        <v>187</v>
      </c>
      <c r="I8" s="211">
        <v>182</v>
      </c>
      <c r="J8" s="217">
        <v>182</v>
      </c>
      <c r="K8" s="217">
        <v>191</v>
      </c>
      <c r="L8" s="213"/>
      <c r="M8" s="70" t="s">
        <v>78</v>
      </c>
      <c r="N8" s="70" t="s">
        <v>78</v>
      </c>
      <c r="O8" s="70" t="s">
        <v>78</v>
      </c>
      <c r="P8" s="70" t="s">
        <v>78</v>
      </c>
      <c r="Q8" s="56"/>
      <c r="R8" s="67"/>
    </row>
    <row r="9" spans="1:18" ht="12.75">
      <c r="A9" s="205"/>
      <c r="B9" s="146" t="s">
        <v>101</v>
      </c>
      <c r="C9" s="204">
        <v>3</v>
      </c>
      <c r="D9" s="204">
        <v>26</v>
      </c>
      <c r="E9" s="70"/>
      <c r="F9" s="103"/>
      <c r="G9" s="211">
        <v>116</v>
      </c>
      <c r="H9" s="211">
        <v>129</v>
      </c>
      <c r="I9" s="211">
        <v>107</v>
      </c>
      <c r="J9" s="211">
        <v>108</v>
      </c>
      <c r="K9" s="211">
        <v>116</v>
      </c>
      <c r="L9" s="212"/>
      <c r="M9" s="70" t="s">
        <v>78</v>
      </c>
      <c r="N9" s="70" t="s">
        <v>78</v>
      </c>
      <c r="O9" s="70" t="s">
        <v>78</v>
      </c>
      <c r="P9" s="70" t="s">
        <v>78</v>
      </c>
      <c r="Q9" s="56"/>
      <c r="R9" s="67"/>
    </row>
    <row r="10" spans="1:18" ht="12.75">
      <c r="A10" s="206" t="s">
        <v>12</v>
      </c>
      <c r="B10" s="206"/>
      <c r="C10" s="152">
        <f>SUM(C11:C13)</f>
        <v>10</v>
      </c>
      <c r="D10" s="152">
        <f>SUM(D11:D13)</f>
        <v>102</v>
      </c>
      <c r="E10" s="70" t="s">
        <v>78</v>
      </c>
      <c r="F10" s="103"/>
      <c r="G10" s="173">
        <f>SUM(G11:G13)</f>
        <v>462</v>
      </c>
      <c r="H10" s="173">
        <f>SUM(H11:H13)</f>
        <v>460</v>
      </c>
      <c r="I10" s="173">
        <f>SUM(I11:I13)</f>
        <v>447</v>
      </c>
      <c r="J10" s="173">
        <f>SUM(J11:J13)</f>
        <v>442</v>
      </c>
      <c r="K10" s="173">
        <f>SUM(K11:K13)</f>
        <v>424</v>
      </c>
      <c r="L10" s="214">
        <f>SUM(G10:K10)</f>
        <v>2235</v>
      </c>
      <c r="M10" s="70" t="s">
        <v>78</v>
      </c>
      <c r="N10" s="70" t="s">
        <v>78</v>
      </c>
      <c r="O10" s="70" t="s">
        <v>78</v>
      </c>
      <c r="P10" s="70" t="s">
        <v>78</v>
      </c>
      <c r="Q10" s="56"/>
      <c r="R10" s="67"/>
    </row>
    <row r="11" spans="1:18" ht="12.75">
      <c r="A11" s="203"/>
      <c r="B11" s="146" t="s">
        <v>122</v>
      </c>
      <c r="C11" s="204">
        <v>4</v>
      </c>
      <c r="D11" s="204">
        <v>47</v>
      </c>
      <c r="E11" s="70"/>
      <c r="F11" s="38"/>
      <c r="G11" s="211">
        <v>220</v>
      </c>
      <c r="H11" s="211">
        <v>203</v>
      </c>
      <c r="I11" s="211">
        <v>198</v>
      </c>
      <c r="J11" s="211">
        <v>201</v>
      </c>
      <c r="K11" s="211">
        <v>195</v>
      </c>
      <c r="L11" s="212"/>
      <c r="M11" s="70" t="s">
        <v>78</v>
      </c>
      <c r="N11" s="70" t="s">
        <v>78</v>
      </c>
      <c r="O11" s="70" t="s">
        <v>78</v>
      </c>
      <c r="P11" s="70" t="s">
        <v>78</v>
      </c>
      <c r="Q11" s="56"/>
      <c r="R11" s="67"/>
    </row>
    <row r="12" spans="1:18" ht="12.75">
      <c r="A12" s="205"/>
      <c r="B12" s="146" t="s">
        <v>103</v>
      </c>
      <c r="C12" s="204">
        <v>4</v>
      </c>
      <c r="D12" s="204">
        <v>34</v>
      </c>
      <c r="E12" s="70"/>
      <c r="F12" s="103"/>
      <c r="G12" s="211">
        <v>156</v>
      </c>
      <c r="H12" s="211">
        <v>156</v>
      </c>
      <c r="I12" s="211">
        <v>162</v>
      </c>
      <c r="J12" s="211">
        <v>157</v>
      </c>
      <c r="K12" s="211">
        <v>143</v>
      </c>
      <c r="L12" s="212"/>
      <c r="M12" s="70" t="s">
        <v>78</v>
      </c>
      <c r="N12" s="70" t="s">
        <v>78</v>
      </c>
      <c r="O12" s="70" t="s">
        <v>78</v>
      </c>
      <c r="P12" s="70" t="s">
        <v>78</v>
      </c>
      <c r="Q12" s="56"/>
      <c r="R12" s="67"/>
    </row>
    <row r="13" spans="1:18" ht="12.75">
      <c r="A13" s="205"/>
      <c r="B13" s="146" t="s">
        <v>104</v>
      </c>
      <c r="C13" s="204">
        <v>2</v>
      </c>
      <c r="D13" s="204">
        <v>21</v>
      </c>
      <c r="E13" s="70"/>
      <c r="F13" s="103"/>
      <c r="G13" s="173">
        <v>86</v>
      </c>
      <c r="H13" s="173">
        <v>101</v>
      </c>
      <c r="I13" s="173">
        <v>87</v>
      </c>
      <c r="J13" s="173">
        <v>84</v>
      </c>
      <c r="K13" s="173">
        <v>86</v>
      </c>
      <c r="L13" s="212"/>
      <c r="M13" s="70" t="s">
        <v>78</v>
      </c>
      <c r="N13" s="70" t="s">
        <v>78</v>
      </c>
      <c r="O13" s="70" t="s">
        <v>78</v>
      </c>
      <c r="P13" s="70" t="s">
        <v>78</v>
      </c>
      <c r="Q13" s="56"/>
      <c r="R13" s="67"/>
    </row>
    <row r="14" spans="1:18" ht="12.75">
      <c r="A14" s="206" t="s">
        <v>105</v>
      </c>
      <c r="B14" s="206"/>
      <c r="C14" s="152">
        <f>SUM(C15:C18)</f>
        <v>8</v>
      </c>
      <c r="D14" s="152">
        <f>SUM(D15:D18)</f>
        <v>94</v>
      </c>
      <c r="E14" s="70" t="s">
        <v>78</v>
      </c>
      <c r="F14" s="38"/>
      <c r="G14" s="211">
        <f>SUM(G15:G18)</f>
        <v>407</v>
      </c>
      <c r="H14" s="211">
        <f>SUM(H15:H18)</f>
        <v>442</v>
      </c>
      <c r="I14" s="211">
        <f>SUM(I15:I18)</f>
        <v>421</v>
      </c>
      <c r="J14" s="211">
        <f>SUM(J15:J18)</f>
        <v>402</v>
      </c>
      <c r="K14" s="211">
        <f>SUM(K15:K18)</f>
        <v>455</v>
      </c>
      <c r="L14" s="214">
        <f>SUM(G14:K14)</f>
        <v>2127</v>
      </c>
      <c r="M14" s="70" t="s">
        <v>78</v>
      </c>
      <c r="N14" s="70" t="s">
        <v>78</v>
      </c>
      <c r="O14" s="70" t="s">
        <v>78</v>
      </c>
      <c r="P14" s="70" t="s">
        <v>78</v>
      </c>
      <c r="Q14" s="56"/>
      <c r="R14" s="67"/>
    </row>
    <row r="15" spans="1:18" ht="12.75">
      <c r="A15" s="205"/>
      <c r="B15" s="146" t="s">
        <v>106</v>
      </c>
      <c r="C15" s="204">
        <v>4</v>
      </c>
      <c r="D15" s="204">
        <v>43</v>
      </c>
      <c r="E15" s="70"/>
      <c r="F15" s="103"/>
      <c r="G15" s="211">
        <v>193</v>
      </c>
      <c r="H15" s="211">
        <v>213</v>
      </c>
      <c r="I15" s="211">
        <v>196</v>
      </c>
      <c r="J15" s="211">
        <v>184</v>
      </c>
      <c r="K15" s="211">
        <v>209</v>
      </c>
      <c r="L15" s="212"/>
      <c r="M15" s="70" t="s">
        <v>78</v>
      </c>
      <c r="N15" s="70" t="s">
        <v>78</v>
      </c>
      <c r="O15" s="70" t="s">
        <v>78</v>
      </c>
      <c r="P15" s="70" t="s">
        <v>78</v>
      </c>
      <c r="Q15" s="56"/>
      <c r="R15" s="67"/>
    </row>
    <row r="16" spans="1:18" ht="12.75">
      <c r="A16" s="205"/>
      <c r="B16" s="146" t="s">
        <v>107</v>
      </c>
      <c r="C16" s="204">
        <v>1</v>
      </c>
      <c r="D16" s="204">
        <v>10</v>
      </c>
      <c r="E16" s="70"/>
      <c r="F16" s="103"/>
      <c r="G16" s="211">
        <v>39</v>
      </c>
      <c r="H16" s="211">
        <v>44</v>
      </c>
      <c r="I16" s="211">
        <v>40</v>
      </c>
      <c r="J16" s="211">
        <v>37</v>
      </c>
      <c r="K16" s="211">
        <v>47</v>
      </c>
      <c r="L16" s="212"/>
      <c r="M16" s="70" t="s">
        <v>78</v>
      </c>
      <c r="N16" s="70" t="s">
        <v>78</v>
      </c>
      <c r="O16" s="70" t="s">
        <v>78</v>
      </c>
      <c r="P16" s="70" t="s">
        <v>78</v>
      </c>
      <c r="Q16" s="56"/>
      <c r="R16" s="67"/>
    </row>
    <row r="17" spans="1:18" ht="12.75">
      <c r="A17" s="203"/>
      <c r="B17" s="146" t="s">
        <v>108</v>
      </c>
      <c r="C17" s="204">
        <v>2</v>
      </c>
      <c r="D17" s="204">
        <v>26</v>
      </c>
      <c r="E17" s="70"/>
      <c r="F17" s="49"/>
      <c r="G17" s="211">
        <v>113</v>
      </c>
      <c r="H17" s="211">
        <v>109</v>
      </c>
      <c r="I17" s="211">
        <v>112</v>
      </c>
      <c r="J17" s="211">
        <v>113</v>
      </c>
      <c r="K17" s="211">
        <v>125</v>
      </c>
      <c r="L17" s="212"/>
      <c r="M17" s="70" t="s">
        <v>78</v>
      </c>
      <c r="N17" s="70" t="s">
        <v>78</v>
      </c>
      <c r="O17" s="70" t="s">
        <v>78</v>
      </c>
      <c r="P17" s="70" t="s">
        <v>78</v>
      </c>
      <c r="Q17" s="56"/>
      <c r="R17" s="67"/>
    </row>
    <row r="18" spans="1:18" ht="12.75">
      <c r="A18" s="203"/>
      <c r="B18" s="146" t="s">
        <v>109</v>
      </c>
      <c r="C18" s="204">
        <v>1</v>
      </c>
      <c r="D18" s="204">
        <v>15</v>
      </c>
      <c r="E18" s="70"/>
      <c r="F18" s="38"/>
      <c r="G18" s="211">
        <v>62</v>
      </c>
      <c r="H18" s="211">
        <v>76</v>
      </c>
      <c r="I18" s="211">
        <v>73</v>
      </c>
      <c r="J18" s="211">
        <v>68</v>
      </c>
      <c r="K18" s="211">
        <v>74</v>
      </c>
      <c r="L18" s="212"/>
      <c r="M18" s="70" t="s">
        <v>78</v>
      </c>
      <c r="N18" s="70" t="s">
        <v>78</v>
      </c>
      <c r="O18" s="70" t="s">
        <v>78</v>
      </c>
      <c r="P18" s="70" t="s">
        <v>78</v>
      </c>
      <c r="Q18" s="56"/>
      <c r="R18" s="67"/>
    </row>
    <row r="19" spans="1:18" ht="12.75">
      <c r="A19" s="151" t="s">
        <v>110</v>
      </c>
      <c r="B19" s="151"/>
      <c r="C19" s="167">
        <f>SUM(C20:C21)</f>
        <v>9</v>
      </c>
      <c r="D19" s="167">
        <f>SUM(D20:D21)</f>
        <v>97</v>
      </c>
      <c r="E19" s="70" t="s">
        <v>78</v>
      </c>
      <c r="F19" s="103"/>
      <c r="G19" s="173">
        <f>SUM(G20:G21)</f>
        <v>412</v>
      </c>
      <c r="H19" s="173">
        <f>SUM(H20:H21)</f>
        <v>382</v>
      </c>
      <c r="I19" s="173">
        <f>SUM(I20:I21)</f>
        <v>387</v>
      </c>
      <c r="J19" s="173">
        <f>SUM(J20:J21)</f>
        <v>421</v>
      </c>
      <c r="K19" s="173">
        <f>SUM(K20:K21)</f>
        <v>411</v>
      </c>
      <c r="L19" s="173">
        <f>SUM(G19:K19)</f>
        <v>2013</v>
      </c>
      <c r="M19" s="70" t="s">
        <v>78</v>
      </c>
      <c r="N19" s="70" t="s">
        <v>78</v>
      </c>
      <c r="O19" s="70" t="s">
        <v>78</v>
      </c>
      <c r="P19" s="70" t="s">
        <v>78</v>
      </c>
      <c r="Q19" s="56"/>
      <c r="R19" s="67"/>
    </row>
    <row r="20" spans="1:18" ht="12.75">
      <c r="A20" s="205"/>
      <c r="B20" s="146" t="s">
        <v>111</v>
      </c>
      <c r="C20" s="204">
        <v>5</v>
      </c>
      <c r="D20" s="204">
        <v>51</v>
      </c>
      <c r="E20" s="70"/>
      <c r="F20" s="103"/>
      <c r="G20" s="211">
        <v>213</v>
      </c>
      <c r="H20" s="211">
        <v>203</v>
      </c>
      <c r="I20" s="211">
        <v>213</v>
      </c>
      <c r="J20" s="211">
        <v>212</v>
      </c>
      <c r="K20" s="211">
        <v>203</v>
      </c>
      <c r="L20" s="212"/>
      <c r="M20" s="70" t="s">
        <v>78</v>
      </c>
      <c r="N20" s="70" t="s">
        <v>78</v>
      </c>
      <c r="O20" s="70" t="s">
        <v>78</v>
      </c>
      <c r="P20" s="70" t="s">
        <v>78</v>
      </c>
      <c r="Q20" s="56"/>
      <c r="R20" s="67"/>
    </row>
    <row r="21" spans="1:18" ht="12.75">
      <c r="A21" s="205"/>
      <c r="B21" s="146" t="s">
        <v>112</v>
      </c>
      <c r="C21" s="204">
        <v>4</v>
      </c>
      <c r="D21" s="204">
        <v>46</v>
      </c>
      <c r="E21" s="70"/>
      <c r="F21" s="103"/>
      <c r="G21" s="211">
        <v>199</v>
      </c>
      <c r="H21" s="211">
        <v>179</v>
      </c>
      <c r="I21" s="211">
        <v>174</v>
      </c>
      <c r="J21" s="211">
        <v>209</v>
      </c>
      <c r="K21" s="211">
        <v>208</v>
      </c>
      <c r="L21" s="212"/>
      <c r="M21" s="70" t="s">
        <v>78</v>
      </c>
      <c r="N21" s="70" t="s">
        <v>78</v>
      </c>
      <c r="O21" s="70" t="s">
        <v>78</v>
      </c>
      <c r="P21" s="70" t="s">
        <v>78</v>
      </c>
      <c r="Q21" s="56"/>
      <c r="R21" s="67"/>
    </row>
    <row r="22" spans="1:18" ht="12.75">
      <c r="A22" s="206" t="s">
        <v>16</v>
      </c>
      <c r="B22" s="206"/>
      <c r="C22" s="167">
        <f>SUM(C23:C26)</f>
        <v>8</v>
      </c>
      <c r="D22" s="167">
        <f>SUM(D23:D26)</f>
        <v>97</v>
      </c>
      <c r="E22" s="70" t="s">
        <v>78</v>
      </c>
      <c r="F22" s="38"/>
      <c r="G22" s="173">
        <f>SUM(G23:G26)</f>
        <v>464</v>
      </c>
      <c r="H22" s="173">
        <f>SUM(H23:H26)</f>
        <v>426</v>
      </c>
      <c r="I22" s="173">
        <f>SUM(I23:I26)</f>
        <v>451</v>
      </c>
      <c r="J22" s="173">
        <f>SUM(J23:J26)</f>
        <v>427</v>
      </c>
      <c r="K22" s="173">
        <f>SUM(K23:K26)</f>
        <v>426</v>
      </c>
      <c r="L22" s="173">
        <f>SUM(G22:K22)</f>
        <v>2194</v>
      </c>
      <c r="M22" s="70" t="s">
        <v>78</v>
      </c>
      <c r="N22" s="70" t="s">
        <v>78</v>
      </c>
      <c r="O22" s="70" t="s">
        <v>78</v>
      </c>
      <c r="P22" s="70" t="s">
        <v>78</v>
      </c>
      <c r="Q22" s="56"/>
      <c r="R22" s="67"/>
    </row>
    <row r="23" spans="1:18" ht="12.75">
      <c r="A23" s="205"/>
      <c r="B23" s="146" t="s">
        <v>113</v>
      </c>
      <c r="C23" s="204">
        <v>1</v>
      </c>
      <c r="D23" s="204">
        <v>13</v>
      </c>
      <c r="E23" s="70"/>
      <c r="F23" s="103"/>
      <c r="G23" s="211">
        <v>70</v>
      </c>
      <c r="H23" s="211">
        <v>48</v>
      </c>
      <c r="I23" s="211">
        <v>75</v>
      </c>
      <c r="J23" s="211">
        <v>70</v>
      </c>
      <c r="K23" s="211">
        <v>52</v>
      </c>
      <c r="L23" s="212"/>
      <c r="M23" s="70" t="s">
        <v>78</v>
      </c>
      <c r="N23" s="70" t="s">
        <v>78</v>
      </c>
      <c r="O23" s="70" t="s">
        <v>78</v>
      </c>
      <c r="P23" s="70" t="s">
        <v>78</v>
      </c>
      <c r="Q23" s="56"/>
      <c r="R23" s="67"/>
    </row>
    <row r="24" spans="1:18" ht="12.75">
      <c r="A24" s="205"/>
      <c r="B24" s="146" t="s">
        <v>114</v>
      </c>
      <c r="C24" s="204">
        <v>1</v>
      </c>
      <c r="D24" s="204">
        <v>20</v>
      </c>
      <c r="E24" s="70"/>
      <c r="F24" s="103"/>
      <c r="G24" s="211">
        <v>93</v>
      </c>
      <c r="H24" s="211">
        <v>89</v>
      </c>
      <c r="I24" s="211">
        <v>88</v>
      </c>
      <c r="J24" s="211">
        <v>95</v>
      </c>
      <c r="K24" s="211">
        <v>92</v>
      </c>
      <c r="L24" s="212"/>
      <c r="M24" s="70" t="s">
        <v>78</v>
      </c>
      <c r="N24" s="70" t="s">
        <v>78</v>
      </c>
      <c r="O24" s="70" t="s">
        <v>78</v>
      </c>
      <c r="P24" s="70" t="s">
        <v>78</v>
      </c>
      <c r="Q24" s="56"/>
      <c r="R24" s="67"/>
    </row>
    <row r="25" spans="1:18" ht="12.75">
      <c r="A25" s="203"/>
      <c r="B25" s="146" t="s">
        <v>115</v>
      </c>
      <c r="C25" s="204">
        <v>2</v>
      </c>
      <c r="D25" s="204">
        <v>19</v>
      </c>
      <c r="E25" s="70"/>
      <c r="F25" s="38"/>
      <c r="G25" s="211">
        <v>87</v>
      </c>
      <c r="H25" s="211">
        <v>80</v>
      </c>
      <c r="I25" s="211">
        <v>83</v>
      </c>
      <c r="J25" s="211">
        <v>78</v>
      </c>
      <c r="K25" s="211">
        <v>69</v>
      </c>
      <c r="L25" s="212"/>
      <c r="M25" s="70" t="s">
        <v>78</v>
      </c>
      <c r="N25" s="70" t="s">
        <v>78</v>
      </c>
      <c r="O25" s="70" t="s">
        <v>78</v>
      </c>
      <c r="P25" s="70" t="s">
        <v>78</v>
      </c>
      <c r="Q25" s="56"/>
      <c r="R25" s="67"/>
    </row>
    <row r="26" spans="1:18" ht="12.75">
      <c r="A26" s="205"/>
      <c r="B26" s="146" t="s">
        <v>116</v>
      </c>
      <c r="C26" s="204">
        <v>4</v>
      </c>
      <c r="D26" s="204">
        <v>45</v>
      </c>
      <c r="E26" s="70"/>
      <c r="F26" s="103"/>
      <c r="G26" s="211">
        <v>214</v>
      </c>
      <c r="H26" s="211">
        <v>209</v>
      </c>
      <c r="I26" s="211">
        <v>205</v>
      </c>
      <c r="J26" s="211">
        <v>184</v>
      </c>
      <c r="K26" s="211">
        <v>213</v>
      </c>
      <c r="L26" s="212"/>
      <c r="M26" s="70" t="s">
        <v>78</v>
      </c>
      <c r="N26" s="70" t="s">
        <v>78</v>
      </c>
      <c r="O26" s="70" t="s">
        <v>78</v>
      </c>
      <c r="P26" s="70" t="s">
        <v>78</v>
      </c>
      <c r="Q26" s="56"/>
      <c r="R26" s="67"/>
    </row>
    <row r="27" spans="1:18" ht="12.75">
      <c r="A27" s="206" t="s">
        <v>19</v>
      </c>
      <c r="B27" s="206"/>
      <c r="C27" s="152">
        <f>SUM(C28:C29)</f>
        <v>7</v>
      </c>
      <c r="D27" s="152">
        <f>SUM(D28:D29)</f>
        <v>101</v>
      </c>
      <c r="E27" s="70" t="s">
        <v>78</v>
      </c>
      <c r="F27" s="103"/>
      <c r="G27" s="214">
        <f>SUM(G28:G29)</f>
        <v>434</v>
      </c>
      <c r="H27" s="214">
        <f>SUM(H28:H29)</f>
        <v>459</v>
      </c>
      <c r="I27" s="214">
        <f>SUM(I28:I29)</f>
        <v>438</v>
      </c>
      <c r="J27" s="214">
        <f>SUM(J28:J29)</f>
        <v>441</v>
      </c>
      <c r="K27" s="214">
        <f>SUM(K28:K29)</f>
        <v>402</v>
      </c>
      <c r="L27" s="214">
        <f>SUM(G27:K27)</f>
        <v>2174</v>
      </c>
      <c r="M27" s="70" t="s">
        <v>78</v>
      </c>
      <c r="N27" s="70" t="s">
        <v>78</v>
      </c>
      <c r="O27" s="70" t="s">
        <v>78</v>
      </c>
      <c r="P27" s="70" t="s">
        <v>78</v>
      </c>
      <c r="Q27" s="56"/>
      <c r="R27" s="67"/>
    </row>
    <row r="28" spans="1:18" ht="12.75">
      <c r="A28" s="203"/>
      <c r="B28" s="146" t="s">
        <v>117</v>
      </c>
      <c r="C28" s="204">
        <v>5</v>
      </c>
      <c r="D28" s="204">
        <v>66</v>
      </c>
      <c r="E28" s="70"/>
      <c r="F28" s="38"/>
      <c r="G28" s="211">
        <v>285</v>
      </c>
      <c r="H28" s="211">
        <v>290</v>
      </c>
      <c r="I28" s="211">
        <v>295</v>
      </c>
      <c r="J28" s="211">
        <v>278</v>
      </c>
      <c r="K28" s="211">
        <v>283</v>
      </c>
      <c r="L28" s="212"/>
      <c r="M28" s="70" t="s">
        <v>78</v>
      </c>
      <c r="N28" s="70" t="s">
        <v>78</v>
      </c>
      <c r="O28" s="70" t="s">
        <v>78</v>
      </c>
      <c r="P28" s="70" t="s">
        <v>78</v>
      </c>
      <c r="Q28" s="56"/>
      <c r="R28" s="67"/>
    </row>
    <row r="29" spans="1:18" ht="12.75">
      <c r="A29" s="205"/>
      <c r="B29" s="146" t="s">
        <v>118</v>
      </c>
      <c r="C29" s="204">
        <v>2</v>
      </c>
      <c r="D29" s="204">
        <v>35</v>
      </c>
      <c r="E29" s="70"/>
      <c r="F29" s="103"/>
      <c r="G29" s="211">
        <v>149</v>
      </c>
      <c r="H29" s="211">
        <v>169</v>
      </c>
      <c r="I29" s="211">
        <v>143</v>
      </c>
      <c r="J29" s="211">
        <v>163</v>
      </c>
      <c r="K29" s="211">
        <v>119</v>
      </c>
      <c r="L29" s="212"/>
      <c r="M29" s="70" t="s">
        <v>78</v>
      </c>
      <c r="N29" s="70" t="s">
        <v>78</v>
      </c>
      <c r="O29" s="70" t="s">
        <v>78</v>
      </c>
      <c r="P29" s="70" t="s">
        <v>78</v>
      </c>
      <c r="Q29" s="56"/>
      <c r="R29" s="67"/>
    </row>
    <row r="30" spans="1:18" ht="12.75">
      <c r="A30" s="207" t="s">
        <v>119</v>
      </c>
      <c r="B30" s="207"/>
      <c r="C30" s="208">
        <f>+C16+C25+C24+C17</f>
        <v>6</v>
      </c>
      <c r="D30" s="208">
        <f>+D16+D25+D24+D17</f>
        <v>75</v>
      </c>
      <c r="E30" s="70" t="s">
        <v>78</v>
      </c>
      <c r="F30" s="103"/>
      <c r="G30" s="208">
        <f>+G16+G25+G24+G17</f>
        <v>332</v>
      </c>
      <c r="H30" s="208">
        <f>+H16+H25+H24+H17</f>
        <v>322</v>
      </c>
      <c r="I30" s="208">
        <f>+I16+I25+I24+I17</f>
        <v>323</v>
      </c>
      <c r="J30" s="208">
        <f>+J16+J25+J24+J17</f>
        <v>323</v>
      </c>
      <c r="K30" s="208">
        <f>+K16+K25+K24+K17</f>
        <v>333</v>
      </c>
      <c r="L30" s="208">
        <f>SUM(G30:K30)</f>
        <v>1633</v>
      </c>
      <c r="M30" s="70" t="s">
        <v>78</v>
      </c>
      <c r="N30" s="70" t="s">
        <v>78</v>
      </c>
      <c r="O30" s="70" t="s">
        <v>78</v>
      </c>
      <c r="P30" s="70" t="s">
        <v>78</v>
      </c>
      <c r="Q30" s="56"/>
      <c r="R30" s="67"/>
    </row>
    <row r="31" spans="1:18" ht="12.75">
      <c r="A31" s="207" t="s">
        <v>120</v>
      </c>
      <c r="B31" s="207"/>
      <c r="C31" s="208">
        <f>+C7+C8+C9+C11+C12+C13+C15+C18+C20+C21+C23+C26+C28+C29</f>
        <v>47</v>
      </c>
      <c r="D31" s="208">
        <f>+D7+D8+D9+D11+D12+D13+D15+D18+D20+D21+D23+D26+D28+D29</f>
        <v>514</v>
      </c>
      <c r="E31" s="70" t="s">
        <v>78</v>
      </c>
      <c r="F31" s="103"/>
      <c r="G31" s="208">
        <f>+G7+G8+G9+G11+G12+G13+G15+G18+G20+G21+G23+G26+G28+G29</f>
        <v>2324</v>
      </c>
      <c r="H31" s="208">
        <f>+H7+H8+H9+H11+H12+H13+H15+H18+H20+H21+H23+H26+H28+H29</f>
        <v>2296</v>
      </c>
      <c r="I31" s="208">
        <f>+I7+I8+I9+I11+I12+I13+I15+I18+I20+I21+I23+I26+I28+I29</f>
        <v>2238</v>
      </c>
      <c r="J31" s="208">
        <f>+J7+J8+J9+J11+J12+J13+J15+J18+J20+J21+J23+J26+J28+J29</f>
        <v>2229</v>
      </c>
      <c r="K31" s="208">
        <f>+K7+K8+K9+K11+K12+K13+K15+K18+K20+K21+K23+K26+K28+K29</f>
        <v>2228</v>
      </c>
      <c r="L31" s="208">
        <f>SUM(G31:K31)</f>
        <v>11315</v>
      </c>
      <c r="M31" s="70"/>
      <c r="N31" s="70"/>
      <c r="O31" s="70"/>
      <c r="P31" s="70"/>
      <c r="Q31" s="56"/>
      <c r="R31" s="67"/>
    </row>
    <row r="32" spans="1:18" ht="12.75">
      <c r="A32" s="207" t="s">
        <v>52</v>
      </c>
      <c r="B32" s="207"/>
      <c r="C32" s="210">
        <f>+C6+C10+C14+C19+C22+C27</f>
        <v>53</v>
      </c>
      <c r="D32" s="210">
        <f>+D6+D10+D14+D19+D22+D27</f>
        <v>589</v>
      </c>
      <c r="E32" s="70" t="s">
        <v>78</v>
      </c>
      <c r="F32" s="23"/>
      <c r="G32" s="210">
        <f>+G6+G10+G14+G19+G22+G27</f>
        <v>2656</v>
      </c>
      <c r="H32" s="210">
        <f>+H6+H10+H14+H19+H22+H27</f>
        <v>2618</v>
      </c>
      <c r="I32" s="210">
        <f>+I6+I10+I14+I19+I22+I27</f>
        <v>2561</v>
      </c>
      <c r="J32" s="210">
        <f>+J6+J10+J14+J19+J22+J27</f>
        <v>2552</v>
      </c>
      <c r="K32" s="210">
        <f>+K6+K10+K14+K19+K22+K27</f>
        <v>2561</v>
      </c>
      <c r="L32" s="210">
        <f>SUM(G32:K32)</f>
        <v>12948</v>
      </c>
      <c r="M32" s="70" t="s">
        <v>78</v>
      </c>
      <c r="N32" s="70" t="s">
        <v>78</v>
      </c>
      <c r="O32" s="70" t="s">
        <v>78</v>
      </c>
      <c r="P32" s="70" t="s">
        <v>78</v>
      </c>
      <c r="Q32" s="56"/>
      <c r="R32" s="67"/>
    </row>
    <row r="33" spans="1:18" ht="3" customHeight="1">
      <c r="A33" s="105"/>
      <c r="B33" s="105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56"/>
      <c r="R33" s="56"/>
    </row>
    <row r="34" spans="1:18" ht="12.75">
      <c r="A34" s="107" t="s">
        <v>54</v>
      </c>
      <c r="B34" s="107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56"/>
      <c r="R34" s="56"/>
    </row>
    <row r="35" spans="1:16" ht="12.75">
      <c r="A35" s="107" t="s">
        <v>123</v>
      </c>
      <c r="B35" s="60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41"/>
      <c r="O35" s="41"/>
      <c r="P35" s="41"/>
    </row>
    <row r="36" spans="1:16" ht="12.75">
      <c r="A36" s="107" t="s">
        <v>128</v>
      </c>
      <c r="B36" s="6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42"/>
      <c r="O36" s="43"/>
      <c r="P36" s="45"/>
    </row>
    <row r="37" spans="1:16" ht="12.75">
      <c r="A37" s="62"/>
      <c r="B37" s="62"/>
      <c r="G37" s="42"/>
      <c r="H37" s="42"/>
      <c r="I37" s="42"/>
      <c r="J37" s="42"/>
      <c r="K37" s="51"/>
      <c r="N37" s="47"/>
      <c r="O37" s="47"/>
      <c r="P37" s="45"/>
    </row>
    <row r="38" spans="1:16" ht="12.75">
      <c r="A38" s="63"/>
      <c r="B38" s="63"/>
      <c r="G38" s="42"/>
      <c r="H38" s="42"/>
      <c r="I38" s="42"/>
      <c r="J38" s="42"/>
      <c r="K38" s="51"/>
      <c r="N38" s="42"/>
      <c r="O38" s="42"/>
      <c r="P38" s="45"/>
    </row>
    <row r="39" spans="1:16" ht="12.75">
      <c r="A39" s="66"/>
      <c r="B39" s="209"/>
      <c r="C39" s="50"/>
      <c r="G39" s="42"/>
      <c r="H39" s="42"/>
      <c r="I39" s="42"/>
      <c r="J39" s="42"/>
      <c r="K39" s="51"/>
      <c r="N39" s="41"/>
      <c r="O39" s="41"/>
      <c r="P39" s="40"/>
    </row>
    <row r="40" spans="1:16" ht="12.75">
      <c r="A40" s="64"/>
      <c r="B40" s="64"/>
      <c r="C40" s="50"/>
      <c r="G40" s="42"/>
      <c r="H40" s="42"/>
      <c r="I40" s="42"/>
      <c r="J40" s="42"/>
      <c r="K40" s="51"/>
      <c r="N40" s="47"/>
      <c r="O40" s="47"/>
      <c r="P40" s="45"/>
    </row>
    <row r="41" spans="1:16" ht="12.75">
      <c r="A41" s="66"/>
      <c r="B41" s="209"/>
      <c r="C41" s="51"/>
      <c r="G41" s="42"/>
      <c r="H41" s="42"/>
      <c r="I41" s="42"/>
      <c r="J41" s="42"/>
      <c r="K41" s="51"/>
      <c r="N41" s="47"/>
      <c r="O41" s="47"/>
      <c r="P41" s="45"/>
    </row>
    <row r="42" spans="1:16" ht="12.75">
      <c r="A42" s="66"/>
      <c r="B42" s="209"/>
      <c r="C42" s="51"/>
      <c r="G42" s="42"/>
      <c r="H42" s="42"/>
      <c r="I42" s="42"/>
      <c r="J42" s="42"/>
      <c r="K42" s="51"/>
      <c r="N42" s="41"/>
      <c r="O42" s="41"/>
      <c r="P42" s="40"/>
    </row>
    <row r="43" spans="1:16" ht="12.75">
      <c r="A43" s="66"/>
      <c r="B43" s="209"/>
      <c r="C43" s="51"/>
      <c r="G43" s="38"/>
      <c r="H43" s="38"/>
      <c r="I43" s="38"/>
      <c r="J43" s="38"/>
      <c r="K43" s="50"/>
      <c r="N43" s="47"/>
      <c r="O43" s="47"/>
      <c r="P43" s="45"/>
    </row>
    <row r="44" spans="3:16" ht="12.75">
      <c r="C44" s="50"/>
      <c r="G44" s="42"/>
      <c r="H44" s="42"/>
      <c r="I44" s="42"/>
      <c r="J44" s="42"/>
      <c r="K44" s="42"/>
      <c r="N44" s="47"/>
      <c r="O44" s="47"/>
      <c r="P44" s="45"/>
    </row>
    <row r="45" spans="1:16" ht="12.75">
      <c r="A45" s="66"/>
      <c r="B45" s="209"/>
      <c r="C45" s="51"/>
      <c r="G45" s="42"/>
      <c r="H45" s="42"/>
      <c r="I45" s="42"/>
      <c r="J45" s="42"/>
      <c r="K45" s="42"/>
      <c r="N45" s="41"/>
      <c r="O45" s="41"/>
      <c r="P45" s="40"/>
    </row>
    <row r="46" spans="1:16" ht="12.75">
      <c r="A46" s="66"/>
      <c r="B46" s="209"/>
      <c r="C46" s="51"/>
      <c r="G46" s="42"/>
      <c r="H46" s="42"/>
      <c r="I46" s="42"/>
      <c r="J46" s="42"/>
      <c r="K46" s="42"/>
      <c r="N46" s="41"/>
      <c r="O46" s="41"/>
      <c r="P46" s="40"/>
    </row>
    <row r="47" spans="3:16" ht="12.75">
      <c r="C47" s="50"/>
      <c r="G47" s="42"/>
      <c r="H47" s="42"/>
      <c r="I47" s="42"/>
      <c r="J47" s="42"/>
      <c r="K47" s="42"/>
      <c r="N47" s="47"/>
      <c r="O47" s="47"/>
      <c r="P47" s="45"/>
    </row>
    <row r="48" spans="1:16" ht="12.75">
      <c r="A48" s="209"/>
      <c r="B48" s="209"/>
      <c r="C48" s="51"/>
      <c r="G48" s="42"/>
      <c r="H48" s="42"/>
      <c r="I48" s="42"/>
      <c r="J48" s="42"/>
      <c r="K48" s="42"/>
      <c r="N48" s="42"/>
      <c r="O48" s="42"/>
      <c r="P48" s="45"/>
    </row>
    <row r="49" spans="1:16" ht="12.75">
      <c r="A49" s="66"/>
      <c r="B49" s="209"/>
      <c r="C49" s="51"/>
      <c r="G49" s="42"/>
      <c r="H49" s="42"/>
      <c r="I49" s="42"/>
      <c r="J49" s="42"/>
      <c r="K49" s="42"/>
      <c r="N49" s="47"/>
      <c r="O49" s="47"/>
      <c r="P49" s="45"/>
    </row>
    <row r="50" spans="1:16" ht="12.75">
      <c r="A50" s="66"/>
      <c r="B50" s="209"/>
      <c r="C50" s="50"/>
      <c r="G50" s="42"/>
      <c r="H50" s="42"/>
      <c r="I50" s="42"/>
      <c r="J50" s="42"/>
      <c r="K50" s="42"/>
      <c r="N50" s="41"/>
      <c r="O50" s="41"/>
      <c r="P50" s="40"/>
    </row>
    <row r="51" spans="1:16" ht="12.75">
      <c r="A51" s="66"/>
      <c r="B51" s="209"/>
      <c r="C51" s="50"/>
      <c r="G51" s="42"/>
      <c r="H51" s="42"/>
      <c r="I51" s="42"/>
      <c r="J51" s="42"/>
      <c r="K51" s="42"/>
      <c r="N51" s="47"/>
      <c r="O51" s="47"/>
      <c r="P51" s="45"/>
    </row>
    <row r="52" spans="1:16" ht="12.75">
      <c r="A52" s="66"/>
      <c r="B52" s="209"/>
      <c r="C52" s="51"/>
      <c r="G52" s="42"/>
      <c r="H52" s="42"/>
      <c r="I52" s="42"/>
      <c r="J52" s="42"/>
      <c r="K52" s="42"/>
      <c r="N52" s="47"/>
      <c r="O52" s="47"/>
      <c r="P52" s="45"/>
    </row>
    <row r="53" spans="1:16" ht="12.75">
      <c r="A53" s="66"/>
      <c r="B53" s="209"/>
      <c r="C53" s="51"/>
      <c r="N53" s="41"/>
      <c r="O53" s="41"/>
      <c r="P53" s="40"/>
    </row>
    <row r="54" spans="3:16" ht="12.75">
      <c r="C54" s="51"/>
      <c r="N54" s="47"/>
      <c r="O54" s="47"/>
      <c r="P54" s="45"/>
    </row>
    <row r="55" spans="1:16" ht="12.75">
      <c r="A55" s="66"/>
      <c r="B55" s="209"/>
      <c r="C55" s="50"/>
      <c r="N55" s="47"/>
      <c r="O55" s="47"/>
      <c r="P55" s="45"/>
    </row>
    <row r="56" spans="1:16" ht="12.75">
      <c r="A56" s="66"/>
      <c r="B56" s="209"/>
      <c r="C56" s="51"/>
      <c r="N56" s="41"/>
      <c r="O56" s="41"/>
      <c r="P56" s="40"/>
    </row>
    <row r="57" spans="3:16" ht="12.75">
      <c r="C57" s="51"/>
      <c r="N57" s="47"/>
      <c r="O57" s="47"/>
      <c r="P57" s="45"/>
    </row>
    <row r="58" spans="1:16" ht="12.75">
      <c r="A58" s="66"/>
      <c r="B58" s="209"/>
      <c r="C58" s="50"/>
      <c r="N58" s="47"/>
      <c r="O58" s="47"/>
      <c r="P58" s="45"/>
    </row>
    <row r="59" spans="1:16" ht="12.75">
      <c r="A59" s="66"/>
      <c r="B59" s="209"/>
      <c r="C59" s="51"/>
      <c r="N59" s="26"/>
      <c r="O59" s="26"/>
      <c r="P59" s="26"/>
    </row>
    <row r="60" ht="12.75">
      <c r="C60" s="51"/>
    </row>
    <row r="61" spans="1:3" ht="12.75">
      <c r="A61" s="66"/>
      <c r="B61" s="209"/>
      <c r="C61" s="50"/>
    </row>
    <row r="62" spans="1:3" ht="12.75">
      <c r="A62" s="66"/>
      <c r="B62" s="209"/>
      <c r="C62" s="51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3" r:id="rId1"/>
  <headerFooter alignWithMargins="0">
    <oddHeader>&amp;R420040.xls</oddHeader>
    <oddFooter>&amp;LComune di Bologna - Dipartimento Programmazione</oddFooter>
  </headerFooter>
  <ignoredErrors>
    <ignoredError sqref="C6:L32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F13" sqref="F13"/>
    </sheetView>
  </sheetViews>
  <sheetFormatPr defaultColWidth="10.625" defaultRowHeight="12"/>
  <cols>
    <col min="1" max="1" width="18.125" style="1" customWidth="1"/>
    <col min="2" max="3" width="7.625" style="1" customWidth="1"/>
    <col min="4" max="4" width="11.25390625" style="1" customWidth="1"/>
    <col min="5" max="5" width="1.00390625" style="1" customWidth="1"/>
    <col min="6" max="11" width="10.875" style="1" customWidth="1"/>
    <col min="12" max="12" width="12.125" style="1" customWidth="1"/>
    <col min="13" max="13" width="1.00390625" style="1" customWidth="1"/>
    <col min="14" max="16384" width="10.625" style="1" customWidth="1"/>
  </cols>
  <sheetData>
    <row r="1" spans="1:17" s="6" customFormat="1" ht="15" customHeight="1">
      <c r="A1" s="71" t="s">
        <v>62</v>
      </c>
      <c r="B1" s="71"/>
      <c r="C1" s="71"/>
      <c r="D1" s="71"/>
      <c r="E1" s="71"/>
      <c r="F1" s="71"/>
      <c r="G1" s="73" t="s">
        <v>26</v>
      </c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s="58" customFormat="1" ht="15" customHeight="1">
      <c r="A2" s="118" t="s">
        <v>68</v>
      </c>
      <c r="B2" s="118"/>
      <c r="C2" s="118"/>
      <c r="D2" s="118"/>
      <c r="E2" s="118"/>
      <c r="F2" s="118"/>
      <c r="G2" s="161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s="4" customFormat="1" ht="13.5" customHeight="1">
      <c r="A3" s="121" t="s">
        <v>0</v>
      </c>
      <c r="B3" s="122" t="s">
        <v>1</v>
      </c>
      <c r="C3" s="123" t="s">
        <v>2</v>
      </c>
      <c r="D3" s="124"/>
      <c r="E3" s="125"/>
      <c r="F3" s="124" t="s">
        <v>3</v>
      </c>
      <c r="G3" s="126"/>
      <c r="H3" s="126"/>
      <c r="I3" s="124"/>
      <c r="J3" s="124" t="s">
        <v>4</v>
      </c>
      <c r="K3" s="127" t="s">
        <v>5</v>
      </c>
      <c r="L3" s="36" t="s">
        <v>6</v>
      </c>
      <c r="M3" s="128"/>
      <c r="N3" s="128"/>
      <c r="O3" s="128"/>
      <c r="P3" s="128"/>
      <c r="Q3" s="128"/>
    </row>
    <row r="4" spans="1:17" s="5" customFormat="1" ht="13.5" customHeight="1">
      <c r="A4" s="129"/>
      <c r="B4" s="130" t="s">
        <v>7</v>
      </c>
      <c r="C4" s="130" t="s">
        <v>8</v>
      </c>
      <c r="D4" s="131" t="s">
        <v>9</v>
      </c>
      <c r="E4" s="132"/>
      <c r="F4" s="133" t="s">
        <v>89</v>
      </c>
      <c r="G4" s="133" t="s">
        <v>90</v>
      </c>
      <c r="H4" s="133" t="s">
        <v>91</v>
      </c>
      <c r="I4" s="133" t="s">
        <v>92</v>
      </c>
      <c r="J4" s="133" t="s">
        <v>93</v>
      </c>
      <c r="K4" s="134"/>
      <c r="L4" s="131" t="s">
        <v>10</v>
      </c>
      <c r="M4" s="135"/>
      <c r="N4" s="135"/>
      <c r="O4" s="135"/>
      <c r="P4" s="135"/>
      <c r="Q4" s="135"/>
    </row>
    <row r="5" spans="1:17" s="3" customFormat="1" ht="13.5" customHeight="1">
      <c r="A5" s="136"/>
      <c r="B5" s="137"/>
      <c r="C5" s="137"/>
      <c r="D5" s="138" t="s">
        <v>10</v>
      </c>
      <c r="E5" s="139"/>
      <c r="F5" s="136"/>
      <c r="G5" s="136"/>
      <c r="H5" s="136"/>
      <c r="I5" s="136"/>
      <c r="J5" s="136"/>
      <c r="K5" s="140"/>
      <c r="L5" s="141"/>
      <c r="M5" s="142"/>
      <c r="N5" s="142"/>
      <c r="O5" s="142"/>
      <c r="P5" s="142"/>
      <c r="Q5" s="142"/>
    </row>
    <row r="6" spans="1:17" ht="12.75" customHeight="1">
      <c r="A6" s="143" t="s">
        <v>11</v>
      </c>
      <c r="B6" s="113">
        <v>5</v>
      </c>
      <c r="C6" s="113">
        <v>39</v>
      </c>
      <c r="D6" s="144">
        <v>34</v>
      </c>
      <c r="E6" s="113"/>
      <c r="F6" s="113">
        <v>157</v>
      </c>
      <c r="G6" s="113">
        <v>161</v>
      </c>
      <c r="H6" s="113">
        <v>139</v>
      </c>
      <c r="I6" s="113">
        <v>132</v>
      </c>
      <c r="J6" s="145">
        <v>142</v>
      </c>
      <c r="K6" s="11">
        <f aca="true" t="shared" si="0" ref="K6:K14">SUM(F6:J6)</f>
        <v>731</v>
      </c>
      <c r="L6" s="144">
        <v>659</v>
      </c>
      <c r="M6" s="146"/>
      <c r="N6" s="146"/>
      <c r="O6" s="146"/>
      <c r="P6" s="146"/>
      <c r="Q6" s="146"/>
    </row>
    <row r="7" spans="1:17" ht="11.25" customHeight="1">
      <c r="A7" s="147" t="s">
        <v>12</v>
      </c>
      <c r="B7" s="145">
        <v>10</v>
      </c>
      <c r="C7" s="145">
        <v>88</v>
      </c>
      <c r="D7" s="148">
        <v>64</v>
      </c>
      <c r="E7" s="145"/>
      <c r="F7" s="145">
        <v>400</v>
      </c>
      <c r="G7" s="145">
        <v>395</v>
      </c>
      <c r="H7" s="145">
        <v>375</v>
      </c>
      <c r="I7" s="145">
        <v>358</v>
      </c>
      <c r="J7" s="145">
        <v>362</v>
      </c>
      <c r="K7" s="149">
        <f t="shared" si="0"/>
        <v>1890</v>
      </c>
      <c r="L7" s="150">
        <v>1378</v>
      </c>
      <c r="M7" s="146"/>
      <c r="N7" s="146"/>
      <c r="O7" s="146"/>
      <c r="P7" s="146"/>
      <c r="Q7" s="146"/>
    </row>
    <row r="8" spans="1:17" ht="11.25" customHeight="1">
      <c r="A8" s="147" t="s">
        <v>13</v>
      </c>
      <c r="B8" s="145">
        <v>3</v>
      </c>
      <c r="C8" s="145">
        <v>38</v>
      </c>
      <c r="D8" s="148">
        <v>22</v>
      </c>
      <c r="E8" s="145"/>
      <c r="F8" s="145">
        <v>154</v>
      </c>
      <c r="G8" s="145">
        <v>150</v>
      </c>
      <c r="H8" s="145">
        <v>147</v>
      </c>
      <c r="I8" s="145">
        <v>128</v>
      </c>
      <c r="J8" s="145">
        <v>158</v>
      </c>
      <c r="K8" s="149">
        <f t="shared" si="0"/>
        <v>737</v>
      </c>
      <c r="L8" s="148">
        <v>462</v>
      </c>
      <c r="M8" s="146"/>
      <c r="N8" s="146"/>
      <c r="O8" s="146"/>
      <c r="P8" s="146"/>
      <c r="Q8" s="146"/>
    </row>
    <row r="9" spans="1:17" ht="11.25" customHeight="1">
      <c r="A9" s="147" t="s">
        <v>14</v>
      </c>
      <c r="B9" s="145">
        <v>6</v>
      </c>
      <c r="C9" s="145">
        <v>47</v>
      </c>
      <c r="D9" s="148">
        <v>26</v>
      </c>
      <c r="E9" s="145"/>
      <c r="F9" s="145">
        <v>181</v>
      </c>
      <c r="G9" s="145">
        <v>204</v>
      </c>
      <c r="H9" s="145">
        <v>188</v>
      </c>
      <c r="I9" s="145">
        <v>195</v>
      </c>
      <c r="J9" s="145">
        <v>169</v>
      </c>
      <c r="K9" s="149">
        <f t="shared" si="0"/>
        <v>937</v>
      </c>
      <c r="L9" s="148">
        <v>472</v>
      </c>
      <c r="M9" s="146"/>
      <c r="N9" s="146"/>
      <c r="O9" s="146"/>
      <c r="P9" s="146"/>
      <c r="Q9" s="146"/>
    </row>
    <row r="10" spans="1:17" ht="11.25" customHeight="1">
      <c r="A10" s="147" t="s">
        <v>15</v>
      </c>
      <c r="B10" s="145">
        <v>5</v>
      </c>
      <c r="C10" s="145">
        <v>45</v>
      </c>
      <c r="D10" s="148">
        <v>33</v>
      </c>
      <c r="E10" s="145"/>
      <c r="F10" s="145">
        <v>193</v>
      </c>
      <c r="G10" s="145">
        <v>179</v>
      </c>
      <c r="H10" s="145">
        <v>199</v>
      </c>
      <c r="I10" s="145">
        <v>163</v>
      </c>
      <c r="J10" s="145">
        <v>166</v>
      </c>
      <c r="K10" s="149">
        <f t="shared" si="0"/>
        <v>900</v>
      </c>
      <c r="L10" s="148">
        <v>677</v>
      </c>
      <c r="M10" s="146"/>
      <c r="N10" s="146"/>
      <c r="O10" s="146"/>
      <c r="P10" s="146"/>
      <c r="Q10" s="146"/>
    </row>
    <row r="11" spans="1:17" ht="11.25" customHeight="1">
      <c r="A11" s="147" t="s">
        <v>16</v>
      </c>
      <c r="B11" s="145">
        <v>6</v>
      </c>
      <c r="C11" s="145">
        <v>76</v>
      </c>
      <c r="D11" s="148">
        <v>36</v>
      </c>
      <c r="E11" s="145"/>
      <c r="F11" s="145">
        <v>324</v>
      </c>
      <c r="G11" s="145">
        <v>340</v>
      </c>
      <c r="H11" s="145">
        <v>325</v>
      </c>
      <c r="I11" s="145">
        <v>323</v>
      </c>
      <c r="J11" s="145">
        <v>318</v>
      </c>
      <c r="K11" s="149">
        <f t="shared" si="0"/>
        <v>1630</v>
      </c>
      <c r="L11" s="148">
        <v>762</v>
      </c>
      <c r="M11" s="146"/>
      <c r="N11" s="146"/>
      <c r="O11" s="146"/>
      <c r="P11" s="146"/>
      <c r="Q11" s="146"/>
    </row>
    <row r="12" spans="1:17" ht="11.25" customHeight="1">
      <c r="A12" s="147" t="s">
        <v>17</v>
      </c>
      <c r="B12" s="145">
        <v>7</v>
      </c>
      <c r="C12" s="145">
        <v>62</v>
      </c>
      <c r="D12" s="148">
        <v>37</v>
      </c>
      <c r="E12" s="145"/>
      <c r="F12" s="145">
        <v>240</v>
      </c>
      <c r="G12" s="145">
        <v>244</v>
      </c>
      <c r="H12" s="145">
        <v>214</v>
      </c>
      <c r="I12" s="145">
        <v>240</v>
      </c>
      <c r="J12" s="145">
        <v>227</v>
      </c>
      <c r="K12" s="149">
        <f t="shared" si="0"/>
        <v>1165</v>
      </c>
      <c r="L12" s="148">
        <v>736</v>
      </c>
      <c r="M12" s="146"/>
      <c r="N12" s="146"/>
      <c r="O12" s="146"/>
      <c r="P12" s="146"/>
      <c r="Q12" s="146"/>
    </row>
    <row r="13" spans="1:17" ht="11.25" customHeight="1">
      <c r="A13" s="147" t="s">
        <v>18</v>
      </c>
      <c r="B13" s="145">
        <v>5</v>
      </c>
      <c r="C13" s="145">
        <v>51</v>
      </c>
      <c r="D13" s="148">
        <v>41</v>
      </c>
      <c r="E13" s="145"/>
      <c r="F13" s="145">
        <v>236</v>
      </c>
      <c r="G13" s="145">
        <v>201</v>
      </c>
      <c r="H13" s="145">
        <v>203</v>
      </c>
      <c r="I13" s="145">
        <v>228</v>
      </c>
      <c r="J13" s="145">
        <v>206</v>
      </c>
      <c r="K13" s="149">
        <f t="shared" si="0"/>
        <v>1074</v>
      </c>
      <c r="L13" s="148">
        <v>898</v>
      </c>
      <c r="M13" s="146"/>
      <c r="N13" s="146"/>
      <c r="O13" s="146"/>
      <c r="P13" s="146"/>
      <c r="Q13" s="146"/>
    </row>
    <row r="14" spans="1:17" ht="11.25" customHeight="1">
      <c r="A14" s="147" t="s">
        <v>19</v>
      </c>
      <c r="B14" s="145">
        <v>8</v>
      </c>
      <c r="C14" s="145">
        <v>79</v>
      </c>
      <c r="D14" s="148">
        <v>50</v>
      </c>
      <c r="E14" s="145"/>
      <c r="F14" s="145">
        <v>347</v>
      </c>
      <c r="G14" s="145">
        <v>359</v>
      </c>
      <c r="H14" s="145">
        <v>334</v>
      </c>
      <c r="I14" s="145">
        <v>298</v>
      </c>
      <c r="J14" s="145">
        <v>318</v>
      </c>
      <c r="K14" s="149">
        <f t="shared" si="0"/>
        <v>1656</v>
      </c>
      <c r="L14" s="148">
        <v>1055</v>
      </c>
      <c r="M14" s="146"/>
      <c r="N14" s="146"/>
      <c r="O14" s="146"/>
      <c r="P14" s="146"/>
      <c r="Q14" s="146"/>
    </row>
    <row r="15" spans="1:17" s="2" customFormat="1" ht="14.25" customHeight="1">
      <c r="A15" s="151" t="s">
        <v>20</v>
      </c>
      <c r="B15" s="152">
        <f aca="true" t="shared" si="1" ref="B15:L15">SUM(B6:B14)</f>
        <v>55</v>
      </c>
      <c r="C15" s="152">
        <f t="shared" si="1"/>
        <v>525</v>
      </c>
      <c r="D15" s="153">
        <f t="shared" si="1"/>
        <v>343</v>
      </c>
      <c r="E15" s="152">
        <f t="shared" si="1"/>
        <v>0</v>
      </c>
      <c r="F15" s="152">
        <f t="shared" si="1"/>
        <v>2232</v>
      </c>
      <c r="G15" s="152">
        <f t="shared" si="1"/>
        <v>2233</v>
      </c>
      <c r="H15" s="152">
        <f t="shared" si="1"/>
        <v>2124</v>
      </c>
      <c r="I15" s="152">
        <f t="shared" si="1"/>
        <v>2065</v>
      </c>
      <c r="J15" s="152">
        <f t="shared" si="1"/>
        <v>2066</v>
      </c>
      <c r="K15" s="152">
        <f t="shared" si="1"/>
        <v>10720</v>
      </c>
      <c r="L15" s="153">
        <f t="shared" si="1"/>
        <v>7099</v>
      </c>
      <c r="M15" s="151"/>
      <c r="N15" s="151"/>
      <c r="O15" s="151"/>
      <c r="P15" s="151"/>
      <c r="Q15" s="151"/>
    </row>
    <row r="16" spans="1:17" ht="3.75" customHeight="1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46"/>
      <c r="N16" s="146"/>
      <c r="O16" s="146"/>
      <c r="P16" s="146"/>
      <c r="Q16" s="146"/>
    </row>
    <row r="17" spans="1:17" ht="12">
      <c r="A17" s="155" t="s">
        <v>54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</row>
    <row r="18" spans="1:17" ht="12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</row>
    <row r="19" spans="1:17" ht="12">
      <c r="A19" s="146"/>
      <c r="B19" s="146" t="s">
        <v>28</v>
      </c>
      <c r="C19" s="156" t="s">
        <v>29</v>
      </c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</row>
    <row r="20" spans="1:17" ht="12">
      <c r="A20" s="147" t="s">
        <v>21</v>
      </c>
      <c r="B20" s="149">
        <f aca="true" t="shared" si="2" ref="B20:B28">K6</f>
        <v>731</v>
      </c>
      <c r="C20" s="157">
        <v>194</v>
      </c>
      <c r="D20" s="158" t="s">
        <v>22</v>
      </c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</row>
    <row r="21" spans="1:17" ht="12">
      <c r="A21" s="147" t="s">
        <v>12</v>
      </c>
      <c r="B21" s="149">
        <f t="shared" si="2"/>
        <v>1890</v>
      </c>
      <c r="C21" s="157">
        <v>271</v>
      </c>
      <c r="D21" s="134" t="s">
        <v>27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</row>
    <row r="22" spans="1:17" ht="12">
      <c r="A22" s="147" t="s">
        <v>13</v>
      </c>
      <c r="B22" s="149">
        <f t="shared" si="2"/>
        <v>737</v>
      </c>
      <c r="C22" s="157">
        <v>274</v>
      </c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</row>
    <row r="23" spans="1:17" ht="12">
      <c r="A23" s="147" t="s">
        <v>14</v>
      </c>
      <c r="B23" s="149">
        <f t="shared" si="2"/>
        <v>937</v>
      </c>
      <c r="C23" s="157">
        <v>0</v>
      </c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</row>
    <row r="24" spans="1:17" ht="12">
      <c r="A24" s="147" t="s">
        <v>23</v>
      </c>
      <c r="B24" s="149">
        <f t="shared" si="2"/>
        <v>900</v>
      </c>
      <c r="C24" s="157">
        <v>0</v>
      </c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</row>
    <row r="25" spans="1:17" ht="12">
      <c r="A25" s="147" t="s">
        <v>24</v>
      </c>
      <c r="B25" s="149">
        <f t="shared" si="2"/>
        <v>1630</v>
      </c>
      <c r="C25" s="158">
        <v>628</v>
      </c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</row>
    <row r="26" spans="1:17" ht="12">
      <c r="A26" s="147" t="s">
        <v>25</v>
      </c>
      <c r="B26" s="149">
        <f t="shared" si="2"/>
        <v>1165</v>
      </c>
      <c r="C26" s="158">
        <v>210</v>
      </c>
      <c r="D26" s="159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</row>
    <row r="27" spans="1:17" ht="12">
      <c r="A27" s="147" t="s">
        <v>18</v>
      </c>
      <c r="B27" s="149">
        <f t="shared" si="2"/>
        <v>1074</v>
      </c>
      <c r="C27" s="158">
        <v>321</v>
      </c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</row>
    <row r="28" spans="1:17" ht="12">
      <c r="A28" s="147" t="s">
        <v>19</v>
      </c>
      <c r="B28" s="149">
        <f t="shared" si="2"/>
        <v>1656</v>
      </c>
      <c r="C28" s="158">
        <v>33</v>
      </c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</row>
    <row r="29" spans="1:17" ht="12">
      <c r="A29" s="134"/>
      <c r="B29" s="160">
        <f>SUM(B20:B28)</f>
        <v>10720</v>
      </c>
      <c r="C29" s="160">
        <f>SUM(C20:C28)</f>
        <v>1931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</row>
    <row r="30" spans="1:17" ht="12">
      <c r="A30" s="134"/>
      <c r="B30" s="134"/>
      <c r="C30" s="134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</row>
    <row r="31" spans="1:17" ht="12">
      <c r="A31" s="134"/>
      <c r="B31" s="134"/>
      <c r="C31" s="134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</row>
    <row r="32" spans="1:17" ht="12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</row>
    <row r="33" spans="1:17" ht="12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</row>
    <row r="34" spans="1:17" ht="12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</row>
    <row r="35" spans="1:17" ht="12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scale="93" r:id="rId1"/>
  <headerFooter alignWithMargins="0">
    <oddHeader>&amp;R420040.xls</oddHeader>
    <oddFooter>&amp;LComune di Bologna - Dipartimento Programmazione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F13" sqref="F13"/>
    </sheetView>
  </sheetViews>
  <sheetFormatPr defaultColWidth="10.625" defaultRowHeight="12"/>
  <cols>
    <col min="1" max="1" width="18.125" style="1" customWidth="1"/>
    <col min="2" max="3" width="7.625" style="1" customWidth="1"/>
    <col min="4" max="4" width="11.25390625" style="1" customWidth="1"/>
    <col min="5" max="5" width="1.00390625" style="1" customWidth="1"/>
    <col min="6" max="11" width="10.875" style="1" customWidth="1"/>
    <col min="12" max="12" width="12.125" style="1" customWidth="1"/>
    <col min="13" max="13" width="1.00390625" style="1" customWidth="1"/>
    <col min="14" max="16384" width="10.625" style="1" customWidth="1"/>
  </cols>
  <sheetData>
    <row r="1" spans="1:17" s="6" customFormat="1" ht="15" customHeight="1">
      <c r="A1" s="71" t="s">
        <v>62</v>
      </c>
      <c r="B1" s="71"/>
      <c r="C1" s="71"/>
      <c r="D1" s="71"/>
      <c r="E1" s="71"/>
      <c r="F1" s="71"/>
      <c r="G1" s="117" t="s">
        <v>26</v>
      </c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s="58" customFormat="1" ht="15" customHeight="1">
      <c r="A2" s="118" t="s">
        <v>69</v>
      </c>
      <c r="B2" s="118"/>
      <c r="C2" s="118"/>
      <c r="D2" s="118"/>
      <c r="E2" s="118"/>
      <c r="F2" s="118"/>
      <c r="G2" s="119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s="4" customFormat="1" ht="13.5" customHeight="1">
      <c r="A3" s="121" t="s">
        <v>0</v>
      </c>
      <c r="B3" s="122" t="s">
        <v>1</v>
      </c>
      <c r="C3" s="123" t="s">
        <v>2</v>
      </c>
      <c r="D3" s="124"/>
      <c r="E3" s="125"/>
      <c r="F3" s="124" t="s">
        <v>3</v>
      </c>
      <c r="G3" s="126"/>
      <c r="H3" s="126"/>
      <c r="I3" s="124"/>
      <c r="J3" s="124" t="s">
        <v>4</v>
      </c>
      <c r="K3" s="127" t="s">
        <v>5</v>
      </c>
      <c r="L3" s="36" t="s">
        <v>6</v>
      </c>
      <c r="M3" s="128"/>
      <c r="N3" s="128"/>
      <c r="O3" s="128"/>
      <c r="P3" s="128"/>
      <c r="Q3" s="128"/>
    </row>
    <row r="4" spans="1:17" s="5" customFormat="1" ht="13.5" customHeight="1">
      <c r="A4" s="129"/>
      <c r="B4" s="130" t="s">
        <v>7</v>
      </c>
      <c r="C4" s="130" t="s">
        <v>8</v>
      </c>
      <c r="D4" s="131" t="s">
        <v>9</v>
      </c>
      <c r="E4" s="132"/>
      <c r="F4" s="133" t="s">
        <v>89</v>
      </c>
      <c r="G4" s="133" t="s">
        <v>90</v>
      </c>
      <c r="H4" s="133" t="s">
        <v>91</v>
      </c>
      <c r="I4" s="133" t="s">
        <v>92</v>
      </c>
      <c r="J4" s="133" t="s">
        <v>93</v>
      </c>
      <c r="K4" s="134"/>
      <c r="L4" s="131" t="s">
        <v>10</v>
      </c>
      <c r="M4" s="135"/>
      <c r="N4" s="135"/>
      <c r="O4" s="135"/>
      <c r="P4" s="135"/>
      <c r="Q4" s="135"/>
    </row>
    <row r="5" spans="1:17" s="3" customFormat="1" ht="13.5" customHeight="1">
      <c r="A5" s="136"/>
      <c r="B5" s="137"/>
      <c r="C5" s="137"/>
      <c r="D5" s="138" t="s">
        <v>10</v>
      </c>
      <c r="E5" s="139"/>
      <c r="F5" s="136"/>
      <c r="G5" s="136"/>
      <c r="H5" s="136"/>
      <c r="I5" s="136"/>
      <c r="J5" s="136"/>
      <c r="K5" s="140"/>
      <c r="L5" s="141"/>
      <c r="M5" s="142"/>
      <c r="N5" s="142"/>
      <c r="O5" s="142"/>
      <c r="P5" s="142"/>
      <c r="Q5" s="142"/>
    </row>
    <row r="6" spans="1:17" ht="12.75" customHeight="1">
      <c r="A6" s="143" t="s">
        <v>11</v>
      </c>
      <c r="B6" s="113">
        <v>5</v>
      </c>
      <c r="C6" s="113">
        <v>39</v>
      </c>
      <c r="D6" s="144">
        <v>34</v>
      </c>
      <c r="E6" s="113"/>
      <c r="F6" s="113">
        <v>158</v>
      </c>
      <c r="G6" s="113">
        <v>139</v>
      </c>
      <c r="H6" s="113">
        <v>136</v>
      </c>
      <c r="I6" s="113">
        <v>143</v>
      </c>
      <c r="J6" s="145">
        <v>141</v>
      </c>
      <c r="K6" s="11">
        <f aca="true" t="shared" si="0" ref="K6:K14">SUM(F6:J6)</f>
        <v>717</v>
      </c>
      <c r="L6" s="144">
        <v>653</v>
      </c>
      <c r="M6" s="146"/>
      <c r="N6" s="146"/>
      <c r="O6" s="146"/>
      <c r="P6" s="146"/>
      <c r="Q6" s="146"/>
    </row>
    <row r="7" spans="1:17" ht="11.25" customHeight="1">
      <c r="A7" s="147" t="s">
        <v>12</v>
      </c>
      <c r="B7" s="145">
        <v>10</v>
      </c>
      <c r="C7" s="145">
        <v>86</v>
      </c>
      <c r="D7" s="148">
        <v>62</v>
      </c>
      <c r="E7" s="145"/>
      <c r="F7" s="145">
        <v>385</v>
      </c>
      <c r="G7" s="145">
        <v>371</v>
      </c>
      <c r="H7" s="145">
        <v>357</v>
      </c>
      <c r="I7" s="145">
        <v>353</v>
      </c>
      <c r="J7" s="145">
        <v>364</v>
      </c>
      <c r="K7" s="149">
        <f t="shared" si="0"/>
        <v>1830</v>
      </c>
      <c r="L7" s="150">
        <v>1326</v>
      </c>
      <c r="M7" s="146"/>
      <c r="N7" s="146"/>
      <c r="O7" s="146"/>
      <c r="P7" s="146"/>
      <c r="Q7" s="146"/>
    </row>
    <row r="8" spans="1:17" ht="11.25" customHeight="1">
      <c r="A8" s="147" t="s">
        <v>13</v>
      </c>
      <c r="B8" s="145">
        <v>3</v>
      </c>
      <c r="C8" s="145">
        <v>39</v>
      </c>
      <c r="D8" s="148">
        <v>21</v>
      </c>
      <c r="E8" s="145"/>
      <c r="F8" s="145">
        <v>143</v>
      </c>
      <c r="G8" s="145">
        <v>149</v>
      </c>
      <c r="H8" s="145">
        <v>125</v>
      </c>
      <c r="I8" s="145">
        <v>160</v>
      </c>
      <c r="J8" s="145">
        <v>156</v>
      </c>
      <c r="K8" s="149">
        <f t="shared" si="0"/>
        <v>733</v>
      </c>
      <c r="L8" s="148">
        <v>416</v>
      </c>
      <c r="M8" s="146"/>
      <c r="N8" s="146"/>
      <c r="O8" s="146"/>
      <c r="P8" s="146"/>
      <c r="Q8" s="146"/>
    </row>
    <row r="9" spans="1:17" ht="11.25" customHeight="1">
      <c r="A9" s="147" t="s">
        <v>14</v>
      </c>
      <c r="B9" s="145">
        <v>6</v>
      </c>
      <c r="C9" s="145">
        <v>46</v>
      </c>
      <c r="D9" s="148">
        <v>27</v>
      </c>
      <c r="E9" s="145"/>
      <c r="F9" s="145">
        <v>199</v>
      </c>
      <c r="G9" s="145">
        <v>182</v>
      </c>
      <c r="H9" s="145">
        <v>195</v>
      </c>
      <c r="I9" s="145">
        <v>168</v>
      </c>
      <c r="J9" s="145">
        <v>163</v>
      </c>
      <c r="K9" s="149">
        <f t="shared" si="0"/>
        <v>907</v>
      </c>
      <c r="L9" s="148">
        <v>541</v>
      </c>
      <c r="M9" s="146"/>
      <c r="N9" s="146"/>
      <c r="O9" s="146"/>
      <c r="P9" s="146"/>
      <c r="Q9" s="146"/>
    </row>
    <row r="10" spans="1:17" ht="11.25" customHeight="1">
      <c r="A10" s="147" t="s">
        <v>15</v>
      </c>
      <c r="B10" s="145">
        <v>5</v>
      </c>
      <c r="C10" s="145">
        <v>45</v>
      </c>
      <c r="D10" s="148">
        <v>32</v>
      </c>
      <c r="E10" s="145"/>
      <c r="F10" s="145">
        <v>177</v>
      </c>
      <c r="G10" s="145">
        <v>188</v>
      </c>
      <c r="H10" s="145">
        <v>159</v>
      </c>
      <c r="I10" s="145">
        <v>163</v>
      </c>
      <c r="J10" s="145">
        <v>194</v>
      </c>
      <c r="K10" s="149">
        <f t="shared" si="0"/>
        <v>881</v>
      </c>
      <c r="L10" s="148">
        <v>639</v>
      </c>
      <c r="M10" s="146"/>
      <c r="N10" s="146"/>
      <c r="O10" s="146"/>
      <c r="P10" s="146"/>
      <c r="Q10" s="146"/>
    </row>
    <row r="11" spans="1:17" ht="11.25" customHeight="1">
      <c r="A11" s="147" t="s">
        <v>16</v>
      </c>
      <c r="B11" s="145">
        <v>6</v>
      </c>
      <c r="C11" s="145">
        <v>75</v>
      </c>
      <c r="D11" s="148">
        <v>35</v>
      </c>
      <c r="E11" s="145"/>
      <c r="F11" s="145">
        <v>333</v>
      </c>
      <c r="G11" s="145">
        <v>334</v>
      </c>
      <c r="H11" s="145">
        <v>324</v>
      </c>
      <c r="I11" s="145">
        <v>318</v>
      </c>
      <c r="J11" s="145">
        <v>346</v>
      </c>
      <c r="K11" s="149">
        <f t="shared" si="0"/>
        <v>1655</v>
      </c>
      <c r="L11" s="148">
        <v>770</v>
      </c>
      <c r="M11" s="146"/>
      <c r="N11" s="146"/>
      <c r="O11" s="146"/>
      <c r="P11" s="146"/>
      <c r="Q11" s="146"/>
    </row>
    <row r="12" spans="1:17" ht="11.25" customHeight="1">
      <c r="A12" s="147" t="s">
        <v>17</v>
      </c>
      <c r="B12" s="145">
        <v>7</v>
      </c>
      <c r="C12" s="145">
        <v>61</v>
      </c>
      <c r="D12" s="148">
        <v>37</v>
      </c>
      <c r="E12" s="145"/>
      <c r="F12" s="145">
        <v>243</v>
      </c>
      <c r="G12" s="145">
        <v>203</v>
      </c>
      <c r="H12" s="145">
        <v>239</v>
      </c>
      <c r="I12" s="145">
        <v>220</v>
      </c>
      <c r="J12" s="145">
        <v>222</v>
      </c>
      <c r="K12" s="149">
        <f t="shared" si="0"/>
        <v>1127</v>
      </c>
      <c r="L12" s="148">
        <v>721</v>
      </c>
      <c r="M12" s="146"/>
      <c r="N12" s="146"/>
      <c r="O12" s="146"/>
      <c r="P12" s="146"/>
      <c r="Q12" s="146"/>
    </row>
    <row r="13" spans="1:17" ht="11.25" customHeight="1">
      <c r="A13" s="147" t="s">
        <v>18</v>
      </c>
      <c r="B13" s="145">
        <v>5</v>
      </c>
      <c r="C13" s="145">
        <v>50</v>
      </c>
      <c r="D13" s="148">
        <v>41</v>
      </c>
      <c r="E13" s="145"/>
      <c r="F13" s="145">
        <v>201</v>
      </c>
      <c r="G13" s="145">
        <v>203</v>
      </c>
      <c r="H13" s="145">
        <v>218</v>
      </c>
      <c r="I13" s="145">
        <v>201</v>
      </c>
      <c r="J13" s="145">
        <v>202</v>
      </c>
      <c r="K13" s="149">
        <f t="shared" si="0"/>
        <v>1025</v>
      </c>
      <c r="L13" s="148">
        <v>879</v>
      </c>
      <c r="M13" s="146"/>
      <c r="N13" s="146"/>
      <c r="O13" s="146"/>
      <c r="P13" s="146"/>
      <c r="Q13" s="146"/>
    </row>
    <row r="14" spans="1:17" ht="11.25" customHeight="1">
      <c r="A14" s="147" t="s">
        <v>19</v>
      </c>
      <c r="B14" s="145">
        <v>8</v>
      </c>
      <c r="C14" s="145">
        <v>77</v>
      </c>
      <c r="D14" s="148">
        <v>47</v>
      </c>
      <c r="E14" s="145"/>
      <c r="F14" s="145">
        <v>354</v>
      </c>
      <c r="G14" s="145">
        <v>320</v>
      </c>
      <c r="H14" s="145">
        <v>282</v>
      </c>
      <c r="I14" s="145">
        <v>316</v>
      </c>
      <c r="J14" s="145">
        <v>332</v>
      </c>
      <c r="K14" s="149">
        <f t="shared" si="0"/>
        <v>1604</v>
      </c>
      <c r="L14" s="148">
        <v>986</v>
      </c>
      <c r="M14" s="146"/>
      <c r="N14" s="146"/>
      <c r="O14" s="146"/>
      <c r="P14" s="146"/>
      <c r="Q14" s="146"/>
    </row>
    <row r="15" spans="1:17" s="2" customFormat="1" ht="14.25" customHeight="1">
      <c r="A15" s="151" t="s">
        <v>20</v>
      </c>
      <c r="B15" s="152">
        <f aca="true" t="shared" si="1" ref="B15:L15">SUM(B6:B14)</f>
        <v>55</v>
      </c>
      <c r="C15" s="152">
        <f t="shared" si="1"/>
        <v>518</v>
      </c>
      <c r="D15" s="153">
        <f t="shared" si="1"/>
        <v>336</v>
      </c>
      <c r="E15" s="152">
        <f t="shared" si="1"/>
        <v>0</v>
      </c>
      <c r="F15" s="152">
        <f t="shared" si="1"/>
        <v>2193</v>
      </c>
      <c r="G15" s="152">
        <f t="shared" si="1"/>
        <v>2089</v>
      </c>
      <c r="H15" s="152">
        <f t="shared" si="1"/>
        <v>2035</v>
      </c>
      <c r="I15" s="152">
        <f t="shared" si="1"/>
        <v>2042</v>
      </c>
      <c r="J15" s="152">
        <f t="shared" si="1"/>
        <v>2120</v>
      </c>
      <c r="K15" s="152">
        <f t="shared" si="1"/>
        <v>10479</v>
      </c>
      <c r="L15" s="153">
        <f t="shared" si="1"/>
        <v>6931</v>
      </c>
      <c r="M15" s="151"/>
      <c r="N15" s="151"/>
      <c r="O15" s="151"/>
      <c r="P15" s="151"/>
      <c r="Q15" s="151"/>
    </row>
    <row r="16" spans="1:17" ht="3.75" customHeight="1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46"/>
      <c r="N16" s="146"/>
      <c r="O16" s="146"/>
      <c r="P16" s="146"/>
      <c r="Q16" s="146"/>
    </row>
    <row r="17" spans="1:17" ht="12">
      <c r="A17" s="155" t="s">
        <v>54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</row>
    <row r="18" spans="1:17" ht="12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</row>
    <row r="19" spans="1:17" ht="12">
      <c r="A19" s="146"/>
      <c r="B19" s="146" t="s">
        <v>28</v>
      </c>
      <c r="C19" s="156" t="s">
        <v>29</v>
      </c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</row>
    <row r="20" spans="1:17" ht="12">
      <c r="A20" s="147" t="s">
        <v>21</v>
      </c>
      <c r="B20" s="149">
        <f aca="true" t="shared" si="2" ref="B20:B28">K6</f>
        <v>717</v>
      </c>
      <c r="C20" s="157">
        <v>103</v>
      </c>
      <c r="D20" s="158" t="s">
        <v>22</v>
      </c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</row>
    <row r="21" spans="1:17" ht="12">
      <c r="A21" s="147" t="s">
        <v>12</v>
      </c>
      <c r="B21" s="149">
        <f t="shared" si="2"/>
        <v>1830</v>
      </c>
      <c r="C21" s="157">
        <v>248</v>
      </c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</row>
    <row r="22" spans="1:17" ht="12">
      <c r="A22" s="147" t="s">
        <v>13</v>
      </c>
      <c r="B22" s="149">
        <f t="shared" si="2"/>
        <v>733</v>
      </c>
      <c r="C22" s="157">
        <v>245</v>
      </c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</row>
    <row r="23" spans="1:17" ht="12">
      <c r="A23" s="147" t="s">
        <v>14</v>
      </c>
      <c r="B23" s="149">
        <f t="shared" si="2"/>
        <v>907</v>
      </c>
      <c r="C23" s="157">
        <v>0</v>
      </c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</row>
    <row r="24" spans="1:17" ht="12">
      <c r="A24" s="147" t="s">
        <v>23</v>
      </c>
      <c r="B24" s="149">
        <f t="shared" si="2"/>
        <v>881</v>
      </c>
      <c r="C24" s="157">
        <v>0</v>
      </c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</row>
    <row r="25" spans="1:17" ht="12">
      <c r="A25" s="147" t="s">
        <v>24</v>
      </c>
      <c r="B25" s="149">
        <f t="shared" si="2"/>
        <v>1655</v>
      </c>
      <c r="C25" s="158">
        <v>609</v>
      </c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</row>
    <row r="26" spans="1:17" ht="12">
      <c r="A26" s="147" t="s">
        <v>25</v>
      </c>
      <c r="B26" s="149">
        <f t="shared" si="2"/>
        <v>1127</v>
      </c>
      <c r="C26" s="158">
        <v>197</v>
      </c>
      <c r="D26" s="159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</row>
    <row r="27" spans="1:17" ht="12">
      <c r="A27" s="147" t="s">
        <v>18</v>
      </c>
      <c r="B27" s="149">
        <f t="shared" si="2"/>
        <v>1025</v>
      </c>
      <c r="C27" s="158">
        <v>329</v>
      </c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</row>
    <row r="28" spans="1:17" ht="12">
      <c r="A28" s="147" t="s">
        <v>19</v>
      </c>
      <c r="B28" s="149">
        <f t="shared" si="2"/>
        <v>1604</v>
      </c>
      <c r="C28" s="158">
        <v>0</v>
      </c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</row>
    <row r="29" spans="1:17" ht="12">
      <c r="A29" s="134"/>
      <c r="B29" s="160">
        <f>SUM(B20:B28)</f>
        <v>10479</v>
      </c>
      <c r="C29" s="160">
        <f>SUM(C20:C28)</f>
        <v>1731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</row>
    <row r="30" spans="1:17" ht="12">
      <c r="A30" s="134"/>
      <c r="B30" s="134"/>
      <c r="C30" s="134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</row>
    <row r="31" spans="1:17" ht="12">
      <c r="A31" s="134"/>
      <c r="B31" s="134"/>
      <c r="C31" s="134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</row>
    <row r="32" spans="1:17" ht="12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</row>
    <row r="33" spans="1:17" ht="12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</row>
    <row r="34" spans="1:17" ht="12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</row>
    <row r="35" spans="1:17" ht="12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scale="93" r:id="rId1"/>
  <headerFooter alignWithMargins="0">
    <oddHeader>&amp;R420040.xls</oddHeader>
    <oddFooter>&amp;LComune di Bologna - Dipartimento Programmazione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2"/>
  <sheetViews>
    <sheetView showZeros="0" zoomScale="90" zoomScaleNormal="90" zoomScalePageLayoutView="0" workbookViewId="0" topLeftCell="A1">
      <selection activeCell="C6" sqref="C6:C32"/>
    </sheetView>
  </sheetViews>
  <sheetFormatPr defaultColWidth="9.00390625" defaultRowHeight="12"/>
  <cols>
    <col min="1" max="2" width="20.875" style="20" customWidth="1"/>
    <col min="3" max="4" width="9.25390625" style="20" bestFit="1" customWidth="1"/>
    <col min="5" max="5" width="9.00390625" style="20" bestFit="1" customWidth="1"/>
    <col min="6" max="6" width="2.625" style="20" customWidth="1"/>
    <col min="7" max="11" width="9.75390625" style="20" customWidth="1"/>
    <col min="12" max="12" width="9.25390625" style="20" bestFit="1" customWidth="1"/>
    <col min="13" max="13" width="9.25390625" style="20" hidden="1" customWidth="1"/>
    <col min="14" max="14" width="10.125" style="20" hidden="1" customWidth="1"/>
    <col min="15" max="16" width="10.875" style="20" hidden="1" customWidth="1"/>
    <col min="17" max="17" width="9.125" style="20" customWidth="1"/>
    <col min="18" max="18" width="10.125" style="20" bestFit="1" customWidth="1"/>
    <col min="19" max="16384" width="9.125" style="20" customWidth="1"/>
  </cols>
  <sheetData>
    <row r="1" spans="1:18" ht="15">
      <c r="A1" s="71" t="s">
        <v>61</v>
      </c>
      <c r="B1" s="71"/>
      <c r="C1" s="71"/>
      <c r="D1" s="71"/>
      <c r="E1" s="71"/>
      <c r="F1" s="71"/>
      <c r="G1" s="71"/>
      <c r="H1" s="55"/>
      <c r="I1" s="73" t="s">
        <v>26</v>
      </c>
      <c r="J1" s="72"/>
      <c r="K1" s="72"/>
      <c r="L1" s="72"/>
      <c r="M1" s="72"/>
      <c r="N1" s="72"/>
      <c r="O1" s="72"/>
      <c r="P1" s="72"/>
      <c r="Q1" s="56"/>
      <c r="R1" s="56"/>
    </row>
    <row r="2" spans="1:18" ht="15">
      <c r="A2" s="74" t="s">
        <v>127</v>
      </c>
      <c r="B2" s="74"/>
      <c r="C2" s="75"/>
      <c r="D2" s="75"/>
      <c r="E2" s="75"/>
      <c r="F2" s="75"/>
      <c r="G2" s="75"/>
      <c r="H2" s="76"/>
      <c r="I2" s="77"/>
      <c r="J2" s="78"/>
      <c r="K2" s="78"/>
      <c r="L2" s="78"/>
      <c r="M2" s="78"/>
      <c r="N2" s="78"/>
      <c r="O2" s="78"/>
      <c r="P2" s="78"/>
      <c r="Q2" s="56"/>
      <c r="R2" s="56"/>
    </row>
    <row r="3" spans="1:18" ht="12.75">
      <c r="A3" s="79" t="s">
        <v>121</v>
      </c>
      <c r="B3" s="79" t="s">
        <v>97</v>
      </c>
      <c r="C3" s="80" t="s">
        <v>1</v>
      </c>
      <c r="D3" s="81" t="s">
        <v>2</v>
      </c>
      <c r="E3" s="82"/>
      <c r="F3" s="83"/>
      <c r="G3" s="82" t="s">
        <v>3</v>
      </c>
      <c r="H3" s="84"/>
      <c r="I3" s="84"/>
      <c r="J3" s="82"/>
      <c r="K3" s="82" t="s">
        <v>4</v>
      </c>
      <c r="L3" s="85" t="s">
        <v>5</v>
      </c>
      <c r="M3" s="69" t="s">
        <v>33</v>
      </c>
      <c r="N3" s="86" t="s">
        <v>6</v>
      </c>
      <c r="O3" s="21" t="s">
        <v>33</v>
      </c>
      <c r="P3" s="21" t="s">
        <v>32</v>
      </c>
      <c r="Q3" s="56"/>
      <c r="R3" s="56"/>
    </row>
    <row r="4" spans="1:18" ht="13.5">
      <c r="A4" s="87"/>
      <c r="B4" s="87"/>
      <c r="C4" s="88" t="s">
        <v>7</v>
      </c>
      <c r="D4" s="88" t="s">
        <v>8</v>
      </c>
      <c r="E4" s="89" t="s">
        <v>9</v>
      </c>
      <c r="F4" s="90"/>
      <c r="G4" s="91" t="s">
        <v>80</v>
      </c>
      <c r="H4" s="91" t="s">
        <v>81</v>
      </c>
      <c r="I4" s="91" t="s">
        <v>82</v>
      </c>
      <c r="J4" s="91" t="s">
        <v>83</v>
      </c>
      <c r="K4" s="91" t="s">
        <v>84</v>
      </c>
      <c r="L4" s="55"/>
      <c r="M4" s="22" t="s">
        <v>55</v>
      </c>
      <c r="N4" s="92" t="s">
        <v>30</v>
      </c>
      <c r="O4" s="22" t="s">
        <v>35</v>
      </c>
      <c r="P4" s="22" t="s">
        <v>34</v>
      </c>
      <c r="Q4" s="56"/>
      <c r="R4" s="56"/>
    </row>
    <row r="5" spans="1:18" ht="12.75">
      <c r="A5" s="76"/>
      <c r="B5" s="76"/>
      <c r="C5" s="76"/>
      <c r="D5" s="76"/>
      <c r="E5" s="93" t="s">
        <v>30</v>
      </c>
      <c r="F5" s="94"/>
      <c r="G5" s="95"/>
      <c r="H5" s="95"/>
      <c r="I5" s="95"/>
      <c r="J5" s="95"/>
      <c r="K5" s="95"/>
      <c r="L5" s="96"/>
      <c r="M5" s="97" t="s">
        <v>53</v>
      </c>
      <c r="N5" s="98"/>
      <c r="O5" s="96"/>
      <c r="P5" s="99" t="s">
        <v>56</v>
      </c>
      <c r="Q5" s="56"/>
      <c r="R5" s="56"/>
    </row>
    <row r="6" spans="1:18" ht="12.75">
      <c r="A6" s="151" t="s">
        <v>98</v>
      </c>
      <c r="B6" s="151"/>
      <c r="C6" s="167">
        <f>SUM(C7:C9)</f>
        <v>11</v>
      </c>
      <c r="D6" s="167">
        <f>SUM(D7:D9)</f>
        <v>98</v>
      </c>
      <c r="E6" s="70" t="s">
        <v>78</v>
      </c>
      <c r="F6" s="38"/>
      <c r="G6" s="167">
        <f>SUM(G7:G9)</f>
        <v>450</v>
      </c>
      <c r="H6" s="167">
        <f>SUM(H7:H9)</f>
        <v>415</v>
      </c>
      <c r="I6" s="167">
        <f>SUM(I7:I9)</f>
        <v>430</v>
      </c>
      <c r="J6" s="167">
        <f>SUM(J7:J9)</f>
        <v>446</v>
      </c>
      <c r="K6" s="167">
        <f>SUM(K7:K9)</f>
        <v>479</v>
      </c>
      <c r="L6" s="167">
        <f aca="true" t="shared" si="0" ref="L6:L32">SUM(G6:K6)</f>
        <v>2220</v>
      </c>
      <c r="M6" s="70" t="s">
        <v>78</v>
      </c>
      <c r="N6" s="70" t="s">
        <v>78</v>
      </c>
      <c r="O6" s="70" t="s">
        <v>78</v>
      </c>
      <c r="P6" s="70" t="s">
        <v>78</v>
      </c>
      <c r="Q6" s="56"/>
      <c r="R6" s="67"/>
    </row>
    <row r="7" spans="1:18" ht="12.75">
      <c r="A7" s="203"/>
      <c r="B7" s="146" t="s">
        <v>99</v>
      </c>
      <c r="C7" s="204">
        <v>3</v>
      </c>
      <c r="D7" s="204">
        <v>30</v>
      </c>
      <c r="E7" s="70" t="s">
        <v>78</v>
      </c>
      <c r="F7" s="38"/>
      <c r="G7" s="211">
        <v>135</v>
      </c>
      <c r="H7" s="211">
        <v>122</v>
      </c>
      <c r="I7" s="211">
        <v>135</v>
      </c>
      <c r="J7" s="211">
        <v>138</v>
      </c>
      <c r="K7" s="211">
        <v>137</v>
      </c>
      <c r="L7" s="212">
        <f t="shared" si="0"/>
        <v>667</v>
      </c>
      <c r="M7" s="70" t="s">
        <v>78</v>
      </c>
      <c r="N7" s="70" t="s">
        <v>78</v>
      </c>
      <c r="O7" s="70" t="s">
        <v>78</v>
      </c>
      <c r="P7" s="70" t="s">
        <v>78</v>
      </c>
      <c r="Q7" s="56"/>
      <c r="R7" s="67"/>
    </row>
    <row r="8" spans="1:18" ht="12.75">
      <c r="A8" s="205"/>
      <c r="B8" s="146" t="s">
        <v>100</v>
      </c>
      <c r="C8" s="145">
        <v>5</v>
      </c>
      <c r="D8" s="145">
        <v>42</v>
      </c>
      <c r="E8" s="70" t="s">
        <v>78</v>
      </c>
      <c r="F8" s="103"/>
      <c r="G8" s="211">
        <v>189</v>
      </c>
      <c r="H8" s="211">
        <v>179</v>
      </c>
      <c r="I8" s="211">
        <v>183</v>
      </c>
      <c r="J8" s="211">
        <v>192</v>
      </c>
      <c r="K8" s="211">
        <v>219</v>
      </c>
      <c r="L8" s="213">
        <f t="shared" si="0"/>
        <v>962</v>
      </c>
      <c r="M8" s="70" t="s">
        <v>78</v>
      </c>
      <c r="N8" s="70" t="s">
        <v>78</v>
      </c>
      <c r="O8" s="70" t="s">
        <v>78</v>
      </c>
      <c r="P8" s="70" t="s">
        <v>78</v>
      </c>
      <c r="Q8" s="56"/>
      <c r="R8" s="67"/>
    </row>
    <row r="9" spans="1:18" ht="12.75">
      <c r="A9" s="205"/>
      <c r="B9" s="146" t="s">
        <v>101</v>
      </c>
      <c r="C9" s="204">
        <v>3</v>
      </c>
      <c r="D9" s="204">
        <v>26</v>
      </c>
      <c r="E9" s="70" t="s">
        <v>78</v>
      </c>
      <c r="F9" s="103"/>
      <c r="G9" s="211">
        <v>126</v>
      </c>
      <c r="H9" s="211">
        <v>114</v>
      </c>
      <c r="I9" s="211">
        <v>112</v>
      </c>
      <c r="J9" s="211">
        <v>116</v>
      </c>
      <c r="K9" s="211">
        <v>123</v>
      </c>
      <c r="L9" s="212">
        <f t="shared" si="0"/>
        <v>591</v>
      </c>
      <c r="M9" s="70" t="s">
        <v>78</v>
      </c>
      <c r="N9" s="70" t="s">
        <v>78</v>
      </c>
      <c r="O9" s="70" t="s">
        <v>78</v>
      </c>
      <c r="P9" s="70" t="s">
        <v>78</v>
      </c>
      <c r="Q9" s="56"/>
      <c r="R9" s="67"/>
    </row>
    <row r="10" spans="1:18" ht="12.75">
      <c r="A10" s="206" t="s">
        <v>12</v>
      </c>
      <c r="B10" s="206"/>
      <c r="C10" s="152">
        <f>SUM(C11:C13)</f>
        <v>10</v>
      </c>
      <c r="D10" s="152">
        <f>SUM(D11:D13)</f>
        <v>101</v>
      </c>
      <c r="E10" s="70" t="s">
        <v>78</v>
      </c>
      <c r="F10" s="103"/>
      <c r="G10" s="214">
        <f>SUM(G11:G13)</f>
        <v>469</v>
      </c>
      <c r="H10" s="214">
        <f>SUM(H11:H13)</f>
        <v>460</v>
      </c>
      <c r="I10" s="214">
        <f>SUM(I11:I13)</f>
        <v>451</v>
      </c>
      <c r="J10" s="214">
        <f>SUM(J11:J13)</f>
        <v>425</v>
      </c>
      <c r="K10" s="214">
        <f>SUM(K11:K13)</f>
        <v>458</v>
      </c>
      <c r="L10" s="214">
        <f t="shared" si="0"/>
        <v>2263</v>
      </c>
      <c r="M10" s="70" t="s">
        <v>78</v>
      </c>
      <c r="N10" s="70" t="s">
        <v>78</v>
      </c>
      <c r="O10" s="70" t="s">
        <v>78</v>
      </c>
      <c r="P10" s="70" t="s">
        <v>78</v>
      </c>
      <c r="Q10" s="56"/>
      <c r="R10" s="67"/>
    </row>
    <row r="11" spans="1:18" ht="12.75">
      <c r="A11" s="203"/>
      <c r="B11" s="146" t="s">
        <v>122</v>
      </c>
      <c r="C11" s="204">
        <v>4</v>
      </c>
      <c r="D11" s="204">
        <v>46</v>
      </c>
      <c r="E11" s="70" t="s">
        <v>78</v>
      </c>
      <c r="F11" s="38"/>
      <c r="G11" s="211">
        <v>208</v>
      </c>
      <c r="H11" s="211">
        <v>201</v>
      </c>
      <c r="I11" s="211">
        <v>205</v>
      </c>
      <c r="J11" s="211">
        <v>196</v>
      </c>
      <c r="K11" s="211">
        <v>198</v>
      </c>
      <c r="L11" s="212">
        <f t="shared" si="0"/>
        <v>1008</v>
      </c>
      <c r="M11" s="70" t="s">
        <v>78</v>
      </c>
      <c r="N11" s="70" t="s">
        <v>78</v>
      </c>
      <c r="O11" s="70" t="s">
        <v>78</v>
      </c>
      <c r="P11" s="70" t="s">
        <v>78</v>
      </c>
      <c r="Q11" s="56"/>
      <c r="R11" s="67"/>
    </row>
    <row r="12" spans="1:18" ht="12.75">
      <c r="A12" s="205"/>
      <c r="B12" s="146" t="s">
        <v>103</v>
      </c>
      <c r="C12" s="204">
        <v>4</v>
      </c>
      <c r="D12" s="204">
        <v>34</v>
      </c>
      <c r="E12" s="70" t="s">
        <v>78</v>
      </c>
      <c r="F12" s="103"/>
      <c r="G12" s="211">
        <v>157</v>
      </c>
      <c r="H12" s="211">
        <v>167</v>
      </c>
      <c r="I12" s="211">
        <v>159</v>
      </c>
      <c r="J12" s="211">
        <v>144</v>
      </c>
      <c r="K12" s="211">
        <v>167</v>
      </c>
      <c r="L12" s="212">
        <f t="shared" si="0"/>
        <v>794</v>
      </c>
      <c r="M12" s="70" t="s">
        <v>78</v>
      </c>
      <c r="N12" s="70" t="s">
        <v>78</v>
      </c>
      <c r="O12" s="70" t="s">
        <v>78</v>
      </c>
      <c r="P12" s="70" t="s">
        <v>78</v>
      </c>
      <c r="Q12" s="56"/>
      <c r="R12" s="67"/>
    </row>
    <row r="13" spans="1:18" ht="12.75">
      <c r="A13" s="205"/>
      <c r="B13" s="146" t="s">
        <v>104</v>
      </c>
      <c r="C13" s="204">
        <v>2</v>
      </c>
      <c r="D13" s="204">
        <v>21</v>
      </c>
      <c r="E13" s="70" t="s">
        <v>78</v>
      </c>
      <c r="F13" s="103"/>
      <c r="G13" s="211">
        <v>104</v>
      </c>
      <c r="H13" s="211">
        <v>92</v>
      </c>
      <c r="I13" s="211">
        <v>87</v>
      </c>
      <c r="J13" s="211">
        <v>85</v>
      </c>
      <c r="K13" s="211">
        <v>93</v>
      </c>
      <c r="L13" s="212">
        <f t="shared" si="0"/>
        <v>461</v>
      </c>
      <c r="M13" s="70" t="s">
        <v>78</v>
      </c>
      <c r="N13" s="70" t="s">
        <v>78</v>
      </c>
      <c r="O13" s="70" t="s">
        <v>78</v>
      </c>
      <c r="P13" s="70" t="s">
        <v>78</v>
      </c>
      <c r="Q13" s="56"/>
      <c r="R13" s="67"/>
    </row>
    <row r="14" spans="1:18" ht="12.75">
      <c r="A14" s="206" t="s">
        <v>105</v>
      </c>
      <c r="B14" s="206"/>
      <c r="C14" s="152">
        <f>SUM(C15:C18)</f>
        <v>8</v>
      </c>
      <c r="D14" s="152">
        <f>SUM(D15:D18)</f>
        <v>94</v>
      </c>
      <c r="E14" s="70" t="s">
        <v>78</v>
      </c>
      <c r="F14" s="38"/>
      <c r="G14" s="214">
        <f>SUM(G15:G18)</f>
        <v>442</v>
      </c>
      <c r="H14" s="214">
        <f>SUM(H15:H18)</f>
        <v>426</v>
      </c>
      <c r="I14" s="214">
        <f>SUM(I15:I18)</f>
        <v>403</v>
      </c>
      <c r="J14" s="214">
        <f>SUM(J15:J18)</f>
        <v>451</v>
      </c>
      <c r="K14" s="214">
        <f>SUM(K15:K18)</f>
        <v>431</v>
      </c>
      <c r="L14" s="214">
        <f t="shared" si="0"/>
        <v>2153</v>
      </c>
      <c r="M14" s="70" t="s">
        <v>78</v>
      </c>
      <c r="N14" s="70" t="s">
        <v>78</v>
      </c>
      <c r="O14" s="70" t="s">
        <v>78</v>
      </c>
      <c r="P14" s="70" t="s">
        <v>78</v>
      </c>
      <c r="Q14" s="56"/>
      <c r="R14" s="67"/>
    </row>
    <row r="15" spans="1:18" ht="12.75">
      <c r="A15" s="205"/>
      <c r="B15" s="146" t="s">
        <v>106</v>
      </c>
      <c r="C15" s="204">
        <v>4</v>
      </c>
      <c r="D15" s="204">
        <v>43</v>
      </c>
      <c r="E15" s="70" t="s">
        <v>78</v>
      </c>
      <c r="F15" s="103"/>
      <c r="G15" s="211">
        <v>207</v>
      </c>
      <c r="H15" s="211">
        <v>197</v>
      </c>
      <c r="I15" s="211">
        <v>184</v>
      </c>
      <c r="J15" s="211">
        <v>210</v>
      </c>
      <c r="K15" s="211">
        <v>209</v>
      </c>
      <c r="L15" s="212">
        <f t="shared" si="0"/>
        <v>1007</v>
      </c>
      <c r="M15" s="70" t="s">
        <v>78</v>
      </c>
      <c r="N15" s="70" t="s">
        <v>78</v>
      </c>
      <c r="O15" s="70" t="s">
        <v>78</v>
      </c>
      <c r="P15" s="70" t="s">
        <v>78</v>
      </c>
      <c r="Q15" s="56"/>
      <c r="R15" s="67"/>
    </row>
    <row r="16" spans="1:18" ht="12.75">
      <c r="A16" s="205"/>
      <c r="B16" s="146" t="s">
        <v>107</v>
      </c>
      <c r="C16" s="204">
        <v>1</v>
      </c>
      <c r="D16" s="204">
        <v>10</v>
      </c>
      <c r="E16" s="70" t="s">
        <v>78</v>
      </c>
      <c r="F16" s="103"/>
      <c r="G16" s="211">
        <v>44</v>
      </c>
      <c r="H16" s="211">
        <v>41</v>
      </c>
      <c r="I16" s="211">
        <v>39</v>
      </c>
      <c r="J16" s="211">
        <v>46</v>
      </c>
      <c r="K16" s="211">
        <v>44</v>
      </c>
      <c r="L16" s="212">
        <f t="shared" si="0"/>
        <v>214</v>
      </c>
      <c r="M16" s="70" t="s">
        <v>78</v>
      </c>
      <c r="N16" s="70" t="s">
        <v>78</v>
      </c>
      <c r="O16" s="70" t="s">
        <v>78</v>
      </c>
      <c r="P16" s="70" t="s">
        <v>78</v>
      </c>
      <c r="Q16" s="56"/>
      <c r="R16" s="67"/>
    </row>
    <row r="17" spans="1:18" ht="12.75">
      <c r="A17" s="203"/>
      <c r="B17" s="146" t="s">
        <v>108</v>
      </c>
      <c r="C17" s="204">
        <v>2</v>
      </c>
      <c r="D17" s="204">
        <v>26</v>
      </c>
      <c r="E17" s="70" t="s">
        <v>78</v>
      </c>
      <c r="F17" s="49"/>
      <c r="G17" s="211">
        <v>114</v>
      </c>
      <c r="H17" s="211">
        <v>117</v>
      </c>
      <c r="I17" s="211">
        <v>110</v>
      </c>
      <c r="J17" s="211">
        <v>122</v>
      </c>
      <c r="K17" s="211">
        <v>106</v>
      </c>
      <c r="L17" s="212">
        <f t="shared" si="0"/>
        <v>569</v>
      </c>
      <c r="M17" s="70" t="s">
        <v>78</v>
      </c>
      <c r="N17" s="70" t="s">
        <v>78</v>
      </c>
      <c r="O17" s="70" t="s">
        <v>78</v>
      </c>
      <c r="P17" s="70" t="s">
        <v>78</v>
      </c>
      <c r="Q17" s="56"/>
      <c r="R17" s="67"/>
    </row>
    <row r="18" spans="1:18" ht="12.75">
      <c r="A18" s="203"/>
      <c r="B18" s="146" t="s">
        <v>109</v>
      </c>
      <c r="C18" s="204">
        <v>1</v>
      </c>
      <c r="D18" s="204">
        <v>15</v>
      </c>
      <c r="E18" s="70" t="s">
        <v>78</v>
      </c>
      <c r="F18" s="38"/>
      <c r="G18" s="211">
        <v>77</v>
      </c>
      <c r="H18" s="211">
        <v>71</v>
      </c>
      <c r="I18" s="211">
        <v>70</v>
      </c>
      <c r="J18" s="211">
        <v>73</v>
      </c>
      <c r="K18" s="211">
        <v>72</v>
      </c>
      <c r="L18" s="212">
        <f t="shared" si="0"/>
        <v>363</v>
      </c>
      <c r="M18" s="70" t="s">
        <v>78</v>
      </c>
      <c r="N18" s="70" t="s">
        <v>78</v>
      </c>
      <c r="O18" s="70" t="s">
        <v>78</v>
      </c>
      <c r="P18" s="70" t="s">
        <v>78</v>
      </c>
      <c r="Q18" s="56"/>
      <c r="R18" s="67"/>
    </row>
    <row r="19" spans="1:18" ht="12.75">
      <c r="A19" s="151" t="s">
        <v>110</v>
      </c>
      <c r="B19" s="151"/>
      <c r="C19" s="167">
        <f>SUM(C20:C21)</f>
        <v>9</v>
      </c>
      <c r="D19" s="167">
        <f>SUM(D20:D21)</f>
        <v>97</v>
      </c>
      <c r="E19" s="70" t="s">
        <v>78</v>
      </c>
      <c r="F19" s="103"/>
      <c r="G19" s="173">
        <f>SUM(G20:G21)</f>
        <v>397</v>
      </c>
      <c r="H19" s="173">
        <f>SUM(H20:H21)</f>
        <v>389</v>
      </c>
      <c r="I19" s="173">
        <f>SUM(I20:I21)</f>
        <v>425</v>
      </c>
      <c r="J19" s="173">
        <f>SUM(J20:J21)</f>
        <v>409</v>
      </c>
      <c r="K19" s="173">
        <f>SUM(K20:K21)</f>
        <v>407</v>
      </c>
      <c r="L19" s="173">
        <f t="shared" si="0"/>
        <v>2027</v>
      </c>
      <c r="M19" s="70" t="s">
        <v>78</v>
      </c>
      <c r="N19" s="70" t="s">
        <v>78</v>
      </c>
      <c r="O19" s="70" t="s">
        <v>78</v>
      </c>
      <c r="P19" s="70" t="s">
        <v>78</v>
      </c>
      <c r="Q19" s="56"/>
      <c r="R19" s="67"/>
    </row>
    <row r="20" spans="1:18" ht="12.75">
      <c r="A20" s="205"/>
      <c r="B20" s="146" t="s">
        <v>111</v>
      </c>
      <c r="C20" s="204">
        <v>5</v>
      </c>
      <c r="D20" s="204">
        <v>51</v>
      </c>
      <c r="E20" s="70" t="s">
        <v>78</v>
      </c>
      <c r="F20" s="103"/>
      <c r="G20" s="211">
        <v>215</v>
      </c>
      <c r="H20" s="211">
        <v>217</v>
      </c>
      <c r="I20" s="211">
        <v>212</v>
      </c>
      <c r="J20" s="211">
        <v>202</v>
      </c>
      <c r="K20" s="211">
        <v>207</v>
      </c>
      <c r="L20" s="212">
        <f t="shared" si="0"/>
        <v>1053</v>
      </c>
      <c r="M20" s="70" t="s">
        <v>78</v>
      </c>
      <c r="N20" s="70" t="s">
        <v>78</v>
      </c>
      <c r="O20" s="70" t="s">
        <v>78</v>
      </c>
      <c r="P20" s="70" t="s">
        <v>78</v>
      </c>
      <c r="Q20" s="56"/>
      <c r="R20" s="67"/>
    </row>
    <row r="21" spans="1:18" ht="12.75">
      <c r="A21" s="205"/>
      <c r="B21" s="146" t="s">
        <v>112</v>
      </c>
      <c r="C21" s="204">
        <v>4</v>
      </c>
      <c r="D21" s="204">
        <v>46</v>
      </c>
      <c r="E21" s="70" t="s">
        <v>78</v>
      </c>
      <c r="F21" s="103"/>
      <c r="G21" s="211">
        <v>182</v>
      </c>
      <c r="H21" s="211">
        <v>172</v>
      </c>
      <c r="I21" s="211">
        <v>213</v>
      </c>
      <c r="J21" s="211">
        <v>207</v>
      </c>
      <c r="K21" s="211">
        <v>200</v>
      </c>
      <c r="L21" s="212">
        <f t="shared" si="0"/>
        <v>974</v>
      </c>
      <c r="M21" s="70" t="s">
        <v>78</v>
      </c>
      <c r="N21" s="70" t="s">
        <v>78</v>
      </c>
      <c r="O21" s="70" t="s">
        <v>78</v>
      </c>
      <c r="P21" s="70" t="s">
        <v>78</v>
      </c>
      <c r="Q21" s="56"/>
      <c r="R21" s="67"/>
    </row>
    <row r="22" spans="1:18" ht="12.75">
      <c r="A22" s="206" t="s">
        <v>16</v>
      </c>
      <c r="B22" s="206"/>
      <c r="C22" s="167">
        <f>SUM(C23:C26)</f>
        <v>8</v>
      </c>
      <c r="D22" s="167">
        <f>SUM(D23:D26)</f>
        <v>95</v>
      </c>
      <c r="E22" s="70" t="s">
        <v>78</v>
      </c>
      <c r="F22" s="38"/>
      <c r="G22" s="173">
        <f>SUM(G23:G26)</f>
        <v>429</v>
      </c>
      <c r="H22" s="173">
        <f>SUM(H23:H26)</f>
        <v>450</v>
      </c>
      <c r="I22" s="173">
        <f>SUM(I23:I26)</f>
        <v>429</v>
      </c>
      <c r="J22" s="173">
        <f>SUM(J23:J26)</f>
        <v>422</v>
      </c>
      <c r="K22" s="173">
        <f>SUM(K23:K26)</f>
        <v>450</v>
      </c>
      <c r="L22" s="173">
        <f t="shared" si="0"/>
        <v>2180</v>
      </c>
      <c r="M22" s="70" t="s">
        <v>78</v>
      </c>
      <c r="N22" s="70" t="s">
        <v>78</v>
      </c>
      <c r="O22" s="70" t="s">
        <v>78</v>
      </c>
      <c r="P22" s="70" t="s">
        <v>78</v>
      </c>
      <c r="Q22" s="56"/>
      <c r="R22" s="67"/>
    </row>
    <row r="23" spans="1:18" ht="12.75">
      <c r="A23" s="205"/>
      <c r="B23" s="146" t="s">
        <v>113</v>
      </c>
      <c r="C23" s="204">
        <v>1</v>
      </c>
      <c r="D23" s="204">
        <v>13</v>
      </c>
      <c r="E23" s="70" t="s">
        <v>78</v>
      </c>
      <c r="F23" s="103"/>
      <c r="G23" s="211">
        <v>47</v>
      </c>
      <c r="H23" s="211">
        <v>75</v>
      </c>
      <c r="I23" s="211">
        <v>72</v>
      </c>
      <c r="J23" s="211">
        <v>53</v>
      </c>
      <c r="K23" s="211">
        <v>74</v>
      </c>
      <c r="L23" s="212">
        <f t="shared" si="0"/>
        <v>321</v>
      </c>
      <c r="M23" s="70" t="s">
        <v>78</v>
      </c>
      <c r="N23" s="70" t="s">
        <v>78</v>
      </c>
      <c r="O23" s="70" t="s">
        <v>78</v>
      </c>
      <c r="P23" s="70" t="s">
        <v>78</v>
      </c>
      <c r="Q23" s="56"/>
      <c r="R23" s="67"/>
    </row>
    <row r="24" spans="1:18" ht="12.75">
      <c r="A24" s="205"/>
      <c r="B24" s="146" t="s">
        <v>114</v>
      </c>
      <c r="C24" s="204">
        <v>1</v>
      </c>
      <c r="D24" s="204">
        <v>20</v>
      </c>
      <c r="E24" s="70" t="s">
        <v>78</v>
      </c>
      <c r="F24" s="103"/>
      <c r="G24" s="211">
        <v>88</v>
      </c>
      <c r="H24" s="211">
        <v>84</v>
      </c>
      <c r="I24" s="211">
        <v>94</v>
      </c>
      <c r="J24" s="211">
        <v>88</v>
      </c>
      <c r="K24" s="211">
        <v>101</v>
      </c>
      <c r="L24" s="212">
        <f t="shared" si="0"/>
        <v>455</v>
      </c>
      <c r="M24" s="70" t="s">
        <v>78</v>
      </c>
      <c r="N24" s="70" t="s">
        <v>78</v>
      </c>
      <c r="O24" s="70" t="s">
        <v>78</v>
      </c>
      <c r="P24" s="70" t="s">
        <v>78</v>
      </c>
      <c r="Q24" s="56"/>
      <c r="R24" s="67"/>
    </row>
    <row r="25" spans="1:18" ht="12.75">
      <c r="A25" s="203"/>
      <c r="B25" s="146" t="s">
        <v>115</v>
      </c>
      <c r="C25" s="204">
        <v>2</v>
      </c>
      <c r="D25" s="204">
        <v>19</v>
      </c>
      <c r="E25" s="70" t="s">
        <v>78</v>
      </c>
      <c r="F25" s="38"/>
      <c r="G25" s="211">
        <v>80</v>
      </c>
      <c r="H25" s="211">
        <v>83</v>
      </c>
      <c r="I25" s="211">
        <v>79</v>
      </c>
      <c r="J25" s="211">
        <v>69</v>
      </c>
      <c r="K25" s="211">
        <v>82</v>
      </c>
      <c r="L25" s="212">
        <f t="shared" si="0"/>
        <v>393</v>
      </c>
      <c r="M25" s="70" t="s">
        <v>78</v>
      </c>
      <c r="N25" s="70" t="s">
        <v>78</v>
      </c>
      <c r="O25" s="70" t="s">
        <v>78</v>
      </c>
      <c r="P25" s="70" t="s">
        <v>78</v>
      </c>
      <c r="Q25" s="56"/>
      <c r="R25" s="67"/>
    </row>
    <row r="26" spans="1:18" ht="12.75">
      <c r="A26" s="205"/>
      <c r="B26" s="146" t="s">
        <v>116</v>
      </c>
      <c r="C26" s="204">
        <v>4</v>
      </c>
      <c r="D26" s="204">
        <v>43</v>
      </c>
      <c r="E26" s="70" t="s">
        <v>78</v>
      </c>
      <c r="F26" s="103"/>
      <c r="G26" s="211">
        <v>214</v>
      </c>
      <c r="H26" s="211">
        <v>208</v>
      </c>
      <c r="I26" s="211">
        <v>184</v>
      </c>
      <c r="J26" s="211">
        <v>212</v>
      </c>
      <c r="K26" s="211">
        <v>193</v>
      </c>
      <c r="L26" s="212">
        <f t="shared" si="0"/>
        <v>1011</v>
      </c>
      <c r="M26" s="70" t="s">
        <v>78</v>
      </c>
      <c r="N26" s="70" t="s">
        <v>78</v>
      </c>
      <c r="O26" s="70" t="s">
        <v>78</v>
      </c>
      <c r="P26" s="70" t="s">
        <v>78</v>
      </c>
      <c r="Q26" s="56"/>
      <c r="R26" s="67"/>
    </row>
    <row r="27" spans="1:18" ht="12.75">
      <c r="A27" s="206" t="s">
        <v>19</v>
      </c>
      <c r="B27" s="206"/>
      <c r="C27" s="152">
        <f>SUM(C28:C29)</f>
        <v>7</v>
      </c>
      <c r="D27" s="152">
        <f>SUM(D28:D29)</f>
        <v>100</v>
      </c>
      <c r="E27" s="70" t="s">
        <v>78</v>
      </c>
      <c r="F27" s="103"/>
      <c r="G27" s="214">
        <f>SUM(G28:G29)</f>
        <v>454</v>
      </c>
      <c r="H27" s="214">
        <f>SUM(H28:H29)</f>
        <v>419</v>
      </c>
      <c r="I27" s="214">
        <f>SUM(I28:I29)</f>
        <v>438</v>
      </c>
      <c r="J27" s="214">
        <f>SUM(J28:J29)</f>
        <v>406</v>
      </c>
      <c r="K27" s="214">
        <f>SUM(K28:K29)</f>
        <v>451</v>
      </c>
      <c r="L27" s="214">
        <f t="shared" si="0"/>
        <v>2168</v>
      </c>
      <c r="M27" s="70" t="s">
        <v>78</v>
      </c>
      <c r="N27" s="70" t="s">
        <v>78</v>
      </c>
      <c r="O27" s="70" t="s">
        <v>78</v>
      </c>
      <c r="P27" s="70" t="s">
        <v>78</v>
      </c>
      <c r="Q27" s="56"/>
      <c r="R27" s="67"/>
    </row>
    <row r="28" spans="1:18" ht="12.75">
      <c r="A28" s="203"/>
      <c r="B28" s="146" t="s">
        <v>117</v>
      </c>
      <c r="C28" s="204">
        <v>5</v>
      </c>
      <c r="D28" s="204">
        <v>66</v>
      </c>
      <c r="E28" s="70" t="s">
        <v>78</v>
      </c>
      <c r="F28" s="38"/>
      <c r="G28" s="211">
        <v>293</v>
      </c>
      <c r="H28" s="211">
        <v>276</v>
      </c>
      <c r="I28" s="211">
        <v>279</v>
      </c>
      <c r="J28" s="211">
        <v>283</v>
      </c>
      <c r="K28" s="211">
        <v>323</v>
      </c>
      <c r="L28" s="212">
        <f t="shared" si="0"/>
        <v>1454</v>
      </c>
      <c r="M28" s="70" t="s">
        <v>78</v>
      </c>
      <c r="N28" s="70" t="s">
        <v>78</v>
      </c>
      <c r="O28" s="70" t="s">
        <v>78</v>
      </c>
      <c r="P28" s="70" t="s">
        <v>78</v>
      </c>
      <c r="Q28" s="56"/>
      <c r="R28" s="67"/>
    </row>
    <row r="29" spans="1:18" ht="12.75">
      <c r="A29" s="205"/>
      <c r="B29" s="146" t="s">
        <v>118</v>
      </c>
      <c r="C29" s="204">
        <v>2</v>
      </c>
      <c r="D29" s="204">
        <v>34</v>
      </c>
      <c r="E29" s="70" t="s">
        <v>78</v>
      </c>
      <c r="F29" s="103"/>
      <c r="G29" s="211">
        <v>161</v>
      </c>
      <c r="H29" s="211">
        <v>143</v>
      </c>
      <c r="I29" s="211">
        <v>159</v>
      </c>
      <c r="J29" s="211">
        <v>123</v>
      </c>
      <c r="K29" s="211">
        <v>128</v>
      </c>
      <c r="L29" s="212">
        <f t="shared" si="0"/>
        <v>714</v>
      </c>
      <c r="M29" s="70" t="s">
        <v>78</v>
      </c>
      <c r="N29" s="70" t="s">
        <v>78</v>
      </c>
      <c r="O29" s="70" t="s">
        <v>78</v>
      </c>
      <c r="P29" s="70" t="s">
        <v>78</v>
      </c>
      <c r="Q29" s="56"/>
      <c r="R29" s="67"/>
    </row>
    <row r="30" spans="1:18" ht="12.75">
      <c r="A30" s="207" t="s">
        <v>119</v>
      </c>
      <c r="B30" s="207"/>
      <c r="C30" s="208">
        <f>+C16+C25+C24+C17</f>
        <v>6</v>
      </c>
      <c r="D30" s="208">
        <f>+D16+D25+D24+D17</f>
        <v>75</v>
      </c>
      <c r="E30" s="70" t="s">
        <v>78</v>
      </c>
      <c r="F30" s="103"/>
      <c r="G30" s="208">
        <f>+G16+G25+G24+G17</f>
        <v>326</v>
      </c>
      <c r="H30" s="208">
        <f>+H16+H25+H24+H17</f>
        <v>325</v>
      </c>
      <c r="I30" s="208">
        <f>+I16+I25+I24+I17</f>
        <v>322</v>
      </c>
      <c r="J30" s="208">
        <f>+J16+J25+J24+J17</f>
        <v>325</v>
      </c>
      <c r="K30" s="208">
        <f>+K16+K25+K24+K17</f>
        <v>333</v>
      </c>
      <c r="L30" s="208">
        <f t="shared" si="0"/>
        <v>1631</v>
      </c>
      <c r="M30" s="70" t="s">
        <v>78</v>
      </c>
      <c r="N30" s="70" t="s">
        <v>78</v>
      </c>
      <c r="O30" s="70" t="s">
        <v>78</v>
      </c>
      <c r="P30" s="70" t="s">
        <v>78</v>
      </c>
      <c r="Q30" s="56"/>
      <c r="R30" s="67"/>
    </row>
    <row r="31" spans="1:18" ht="12.75">
      <c r="A31" s="207" t="s">
        <v>120</v>
      </c>
      <c r="B31" s="207"/>
      <c r="C31" s="208">
        <f>+C7+C8+C9+C11+C12+C13+C15+C18+C20+C21+C23+C26+C28+C29</f>
        <v>47</v>
      </c>
      <c r="D31" s="208">
        <f>+D7+D8+D9+D11+D12+D13+D15+D18+D20+D21+D23+D26+D28+D29</f>
        <v>510</v>
      </c>
      <c r="E31" s="70" t="s">
        <v>78</v>
      </c>
      <c r="F31" s="103"/>
      <c r="G31" s="208">
        <f>+G7+G8+G9+G11+G12+G13+G15+G18+G20+G21+G23+G26+G28+G29</f>
        <v>2315</v>
      </c>
      <c r="H31" s="208">
        <f>+H7+H8+H9+H11+H12+H13+H15+H18+H20+H21+H23+H26+H28+H29</f>
        <v>2234</v>
      </c>
      <c r="I31" s="208">
        <f>+I7+I8+I9+I11+I12+I13+I15+I18+I20+I21+I23+I26+I28+I29</f>
        <v>2254</v>
      </c>
      <c r="J31" s="208">
        <f>+J7+J8+J9+J11+J12+J13+J15+J18+J20+J21+J23+J26+J28+J29</f>
        <v>2234</v>
      </c>
      <c r="K31" s="208">
        <f>+K7+K8+K9+K11+K12+K13+K15+K18+K20+K21+K23+K26+K28+K29</f>
        <v>2343</v>
      </c>
      <c r="L31" s="208">
        <f t="shared" si="0"/>
        <v>11380</v>
      </c>
      <c r="M31" s="70"/>
      <c r="N31" s="70"/>
      <c r="O31" s="70"/>
      <c r="P31" s="70"/>
      <c r="Q31" s="56"/>
      <c r="R31" s="67"/>
    </row>
    <row r="32" spans="1:18" ht="12.75">
      <c r="A32" s="207" t="s">
        <v>52</v>
      </c>
      <c r="B32" s="207"/>
      <c r="C32" s="210">
        <f>+C6+C10+C14+C19+C22+C27</f>
        <v>53</v>
      </c>
      <c r="D32" s="210">
        <f>+D6+D10+D14+D19+D22+D27</f>
        <v>585</v>
      </c>
      <c r="E32" s="70" t="s">
        <v>78</v>
      </c>
      <c r="F32" s="23"/>
      <c r="G32" s="210">
        <f>+G6+G10+G14+G19+G22+G27</f>
        <v>2641</v>
      </c>
      <c r="H32" s="210">
        <f>+H6+H10+H14+H19+H22+H27</f>
        <v>2559</v>
      </c>
      <c r="I32" s="210">
        <f>+I6+I10+I14+I19+I22+I27</f>
        <v>2576</v>
      </c>
      <c r="J32" s="210">
        <f>+J6+J10+J14+J19+J22+J27</f>
        <v>2559</v>
      </c>
      <c r="K32" s="210">
        <f>+K6+K10+K14+K19+K22+K27</f>
        <v>2676</v>
      </c>
      <c r="L32" s="210">
        <f t="shared" si="0"/>
        <v>13011</v>
      </c>
      <c r="M32" s="70" t="s">
        <v>78</v>
      </c>
      <c r="N32" s="70" t="s">
        <v>78</v>
      </c>
      <c r="O32" s="70" t="s">
        <v>78</v>
      </c>
      <c r="P32" s="70" t="s">
        <v>78</v>
      </c>
      <c r="Q32" s="56"/>
      <c r="R32" s="67"/>
    </row>
    <row r="33" spans="1:18" ht="3" customHeight="1">
      <c r="A33" s="105"/>
      <c r="B33" s="105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56"/>
      <c r="R33" s="56"/>
    </row>
    <row r="34" spans="1:18" ht="12.75">
      <c r="A34" s="107" t="s">
        <v>54</v>
      </c>
      <c r="B34" s="107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56"/>
      <c r="R34" s="56"/>
    </row>
    <row r="35" spans="1:16" ht="12.75">
      <c r="A35" s="107" t="s">
        <v>123</v>
      </c>
      <c r="B35" s="60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41"/>
      <c r="O35" s="41"/>
      <c r="P35" s="41"/>
    </row>
    <row r="36" spans="1:16" ht="12.75">
      <c r="A36" s="107" t="s">
        <v>128</v>
      </c>
      <c r="B36" s="6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42"/>
      <c r="O36" s="43"/>
      <c r="P36" s="45"/>
    </row>
    <row r="37" spans="1:16" ht="12.75">
      <c r="A37" s="62"/>
      <c r="B37" s="62"/>
      <c r="G37" s="42"/>
      <c r="H37" s="42"/>
      <c r="I37" s="42"/>
      <c r="J37" s="42"/>
      <c r="K37" s="51"/>
      <c r="N37" s="47"/>
      <c r="O37" s="47"/>
      <c r="P37" s="45"/>
    </row>
    <row r="38" spans="1:16" ht="12.75">
      <c r="A38" s="63"/>
      <c r="B38" s="63"/>
      <c r="G38" s="42"/>
      <c r="H38" s="42"/>
      <c r="I38" s="42"/>
      <c r="J38" s="42"/>
      <c r="K38" s="51"/>
      <c r="N38" s="42"/>
      <c r="O38" s="42"/>
      <c r="P38" s="45"/>
    </row>
    <row r="39" spans="1:16" ht="12.75">
      <c r="A39" s="66"/>
      <c r="B39" s="209"/>
      <c r="C39" s="50"/>
      <c r="G39" s="42"/>
      <c r="H39" s="42"/>
      <c r="I39" s="42"/>
      <c r="J39" s="42"/>
      <c r="K39" s="51"/>
      <c r="N39" s="41"/>
      <c r="O39" s="41"/>
      <c r="P39" s="40"/>
    </row>
    <row r="40" spans="1:16" ht="12.75">
      <c r="A40" s="64"/>
      <c r="B40" s="64"/>
      <c r="C40" s="50"/>
      <c r="G40" s="42"/>
      <c r="H40" s="42"/>
      <c r="I40" s="42"/>
      <c r="J40" s="42"/>
      <c r="K40" s="51"/>
      <c r="N40" s="47"/>
      <c r="O40" s="47"/>
      <c r="P40" s="45"/>
    </row>
    <row r="41" spans="1:16" ht="12.75">
      <c r="A41" s="66"/>
      <c r="B41" s="209"/>
      <c r="C41" s="51"/>
      <c r="G41" s="42"/>
      <c r="H41" s="42"/>
      <c r="I41" s="42"/>
      <c r="J41" s="42"/>
      <c r="K41" s="51"/>
      <c r="N41" s="47"/>
      <c r="O41" s="47"/>
      <c r="P41" s="45"/>
    </row>
    <row r="42" spans="1:16" ht="12.75">
      <c r="A42" s="66"/>
      <c r="B42" s="209"/>
      <c r="C42" s="51"/>
      <c r="G42" s="42"/>
      <c r="H42" s="42"/>
      <c r="I42" s="42"/>
      <c r="J42" s="42"/>
      <c r="K42" s="51"/>
      <c r="N42" s="41"/>
      <c r="O42" s="41"/>
      <c r="P42" s="40"/>
    </row>
    <row r="43" spans="1:16" ht="12.75">
      <c r="A43" s="66"/>
      <c r="B43" s="209"/>
      <c r="C43" s="51"/>
      <c r="G43" s="38"/>
      <c r="H43" s="38"/>
      <c r="I43" s="38"/>
      <c r="J43" s="38"/>
      <c r="K43" s="50"/>
      <c r="N43" s="47"/>
      <c r="O43" s="47"/>
      <c r="P43" s="45"/>
    </row>
    <row r="44" spans="3:16" ht="12.75">
      <c r="C44" s="50"/>
      <c r="G44" s="42"/>
      <c r="H44" s="42"/>
      <c r="I44" s="42"/>
      <c r="J44" s="42"/>
      <c r="K44" s="42"/>
      <c r="N44" s="47"/>
      <c r="O44" s="47"/>
      <c r="P44" s="45"/>
    </row>
    <row r="45" spans="1:16" ht="12.75">
      <c r="A45" s="66"/>
      <c r="B45" s="209"/>
      <c r="C45" s="51"/>
      <c r="G45" s="42"/>
      <c r="H45" s="42"/>
      <c r="I45" s="42"/>
      <c r="J45" s="42"/>
      <c r="K45" s="42"/>
      <c r="N45" s="41"/>
      <c r="O45" s="41"/>
      <c r="P45" s="40"/>
    </row>
    <row r="46" spans="1:16" ht="12.75">
      <c r="A46" s="66"/>
      <c r="B46" s="209"/>
      <c r="C46" s="51"/>
      <c r="G46" s="42"/>
      <c r="H46" s="42"/>
      <c r="I46" s="42"/>
      <c r="J46" s="42"/>
      <c r="K46" s="42"/>
      <c r="N46" s="41"/>
      <c r="O46" s="41"/>
      <c r="P46" s="40"/>
    </row>
    <row r="47" spans="3:16" ht="12.75">
      <c r="C47" s="50"/>
      <c r="G47" s="42"/>
      <c r="H47" s="42"/>
      <c r="I47" s="42"/>
      <c r="J47" s="42"/>
      <c r="K47" s="42"/>
      <c r="N47" s="47"/>
      <c r="O47" s="47"/>
      <c r="P47" s="45"/>
    </row>
    <row r="48" spans="1:16" ht="12.75">
      <c r="A48" s="209"/>
      <c r="B48" s="209"/>
      <c r="C48" s="51"/>
      <c r="G48" s="42"/>
      <c r="H48" s="42"/>
      <c r="I48" s="42"/>
      <c r="J48" s="42"/>
      <c r="K48" s="42"/>
      <c r="N48" s="42"/>
      <c r="O48" s="42"/>
      <c r="P48" s="45"/>
    </row>
    <row r="49" spans="1:16" ht="12.75">
      <c r="A49" s="66"/>
      <c r="B49" s="209"/>
      <c r="C49" s="51"/>
      <c r="G49" s="42"/>
      <c r="H49" s="42"/>
      <c r="I49" s="42"/>
      <c r="J49" s="42"/>
      <c r="K49" s="42"/>
      <c r="N49" s="47"/>
      <c r="O49" s="47"/>
      <c r="P49" s="45"/>
    </row>
    <row r="50" spans="1:16" ht="12.75">
      <c r="A50" s="66"/>
      <c r="B50" s="209"/>
      <c r="C50" s="50"/>
      <c r="G50" s="42"/>
      <c r="H50" s="42"/>
      <c r="I50" s="42"/>
      <c r="J50" s="42"/>
      <c r="K50" s="42"/>
      <c r="N50" s="41"/>
      <c r="O50" s="41"/>
      <c r="P50" s="40"/>
    </row>
    <row r="51" spans="1:16" ht="12.75">
      <c r="A51" s="66"/>
      <c r="B51" s="209"/>
      <c r="C51" s="50"/>
      <c r="G51" s="42"/>
      <c r="H51" s="42"/>
      <c r="I51" s="42"/>
      <c r="J51" s="42"/>
      <c r="K51" s="42"/>
      <c r="N51" s="47"/>
      <c r="O51" s="47"/>
      <c r="P51" s="45"/>
    </row>
    <row r="52" spans="1:16" ht="12.75">
      <c r="A52" s="66"/>
      <c r="B52" s="209"/>
      <c r="C52" s="51"/>
      <c r="G52" s="42"/>
      <c r="H52" s="42"/>
      <c r="I52" s="42"/>
      <c r="J52" s="42"/>
      <c r="K52" s="42"/>
      <c r="N52" s="47"/>
      <c r="O52" s="47"/>
      <c r="P52" s="45"/>
    </row>
    <row r="53" spans="1:16" ht="12.75">
      <c r="A53" s="66"/>
      <c r="B53" s="209"/>
      <c r="C53" s="51"/>
      <c r="N53" s="41"/>
      <c r="O53" s="41"/>
      <c r="P53" s="40"/>
    </row>
    <row r="54" spans="3:16" ht="12.75">
      <c r="C54" s="51"/>
      <c r="N54" s="47"/>
      <c r="O54" s="47"/>
      <c r="P54" s="45"/>
    </row>
    <row r="55" spans="1:16" ht="12.75">
      <c r="A55" s="66"/>
      <c r="B55" s="209"/>
      <c r="C55" s="50"/>
      <c r="N55" s="47"/>
      <c r="O55" s="47"/>
      <c r="P55" s="45"/>
    </row>
    <row r="56" spans="1:16" ht="12.75">
      <c r="A56" s="66"/>
      <c r="B56" s="209"/>
      <c r="C56" s="51"/>
      <c r="N56" s="41"/>
      <c r="O56" s="41"/>
      <c r="P56" s="40"/>
    </row>
    <row r="57" spans="3:16" ht="12.75">
      <c r="C57" s="51"/>
      <c r="N57" s="47"/>
      <c r="O57" s="47"/>
      <c r="P57" s="45"/>
    </row>
    <row r="58" spans="1:16" ht="12.75">
      <c r="A58" s="66"/>
      <c r="B58" s="209"/>
      <c r="C58" s="50"/>
      <c r="N58" s="47"/>
      <c r="O58" s="47"/>
      <c r="P58" s="45"/>
    </row>
    <row r="59" spans="1:16" ht="12.75">
      <c r="A59" s="66"/>
      <c r="B59" s="209"/>
      <c r="C59" s="51"/>
      <c r="N59" s="26"/>
      <c r="O59" s="26"/>
      <c r="P59" s="26"/>
    </row>
    <row r="60" ht="12.75">
      <c r="C60" s="51"/>
    </row>
    <row r="61" spans="1:3" ht="12.75">
      <c r="A61" s="66"/>
      <c r="B61" s="209"/>
      <c r="C61" s="50"/>
    </row>
    <row r="62" spans="1:3" ht="12.75">
      <c r="A62" s="66"/>
      <c r="B62" s="209"/>
      <c r="C62" s="51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3" r:id="rId1"/>
  <headerFooter alignWithMargins="0">
    <oddHeader>&amp;R420040.xls</oddHeader>
    <oddFooter>&amp;LComune di Bologna - Dipartimento Programmazione</oddFooter>
  </headerFooter>
  <ignoredErrors>
    <ignoredError sqref="C6:L30 C32:L32 C31:D31 F31:L31" unlockedFormula="1"/>
    <ignoredError sqref="I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62"/>
  <sheetViews>
    <sheetView showZeros="0" zoomScale="90" zoomScaleNormal="90" zoomScalePageLayoutView="0" workbookViewId="0" topLeftCell="A1">
      <selection activeCell="D37" sqref="D37"/>
    </sheetView>
  </sheetViews>
  <sheetFormatPr defaultColWidth="9.00390625" defaultRowHeight="12"/>
  <cols>
    <col min="1" max="2" width="20.875" style="20" customWidth="1"/>
    <col min="3" max="4" width="9.25390625" style="20" bestFit="1" customWidth="1"/>
    <col min="5" max="5" width="9.00390625" style="20" bestFit="1" customWidth="1"/>
    <col min="6" max="6" width="2.625" style="20" customWidth="1"/>
    <col min="7" max="11" width="9.75390625" style="20" customWidth="1"/>
    <col min="12" max="12" width="9.25390625" style="20" bestFit="1" customWidth="1"/>
    <col min="13" max="13" width="9.25390625" style="20" hidden="1" customWidth="1"/>
    <col min="14" max="14" width="10.125" style="20" hidden="1" customWidth="1"/>
    <col min="15" max="16" width="10.875" style="20" hidden="1" customWidth="1"/>
    <col min="17" max="17" width="9.125" style="20" customWidth="1"/>
    <col min="18" max="18" width="10.125" style="20" bestFit="1" customWidth="1"/>
    <col min="19" max="16384" width="9.125" style="20" customWidth="1"/>
  </cols>
  <sheetData>
    <row r="1" spans="1:18" ht="15">
      <c r="A1" s="71" t="s">
        <v>61</v>
      </c>
      <c r="B1" s="71"/>
      <c r="C1" s="71"/>
      <c r="D1" s="71"/>
      <c r="E1" s="71"/>
      <c r="F1" s="71"/>
      <c r="G1" s="71"/>
      <c r="H1" s="55"/>
      <c r="I1" s="73" t="s">
        <v>26</v>
      </c>
      <c r="J1" s="72"/>
      <c r="K1" s="72"/>
      <c r="L1" s="72"/>
      <c r="M1" s="72"/>
      <c r="N1" s="72"/>
      <c r="O1" s="72"/>
      <c r="P1" s="72"/>
      <c r="Q1" s="56"/>
      <c r="R1" s="56"/>
    </row>
    <row r="2" spans="1:18" ht="15">
      <c r="A2" s="74" t="s">
        <v>126</v>
      </c>
      <c r="B2" s="74"/>
      <c r="C2" s="75"/>
      <c r="D2" s="75"/>
      <c r="E2" s="75"/>
      <c r="F2" s="75"/>
      <c r="G2" s="75"/>
      <c r="H2" s="76"/>
      <c r="I2" s="77"/>
      <c r="J2" s="78"/>
      <c r="K2" s="78"/>
      <c r="L2" s="78"/>
      <c r="M2" s="78"/>
      <c r="N2" s="78"/>
      <c r="O2" s="78"/>
      <c r="P2" s="78"/>
      <c r="Q2" s="56"/>
      <c r="R2" s="56"/>
    </row>
    <row r="3" spans="1:18" ht="12.75">
      <c r="A3" s="79" t="s">
        <v>121</v>
      </c>
      <c r="B3" s="79" t="s">
        <v>97</v>
      </c>
      <c r="C3" s="80" t="s">
        <v>1</v>
      </c>
      <c r="D3" s="81" t="s">
        <v>2</v>
      </c>
      <c r="E3" s="82"/>
      <c r="F3" s="83"/>
      <c r="G3" s="82" t="s">
        <v>3</v>
      </c>
      <c r="H3" s="84"/>
      <c r="I3" s="84"/>
      <c r="J3" s="82"/>
      <c r="K3" s="82" t="s">
        <v>4</v>
      </c>
      <c r="L3" s="85" t="s">
        <v>5</v>
      </c>
      <c r="M3" s="69" t="s">
        <v>33</v>
      </c>
      <c r="N3" s="86" t="s">
        <v>6</v>
      </c>
      <c r="O3" s="21" t="s">
        <v>33</v>
      </c>
      <c r="P3" s="21" t="s">
        <v>32</v>
      </c>
      <c r="Q3" s="56"/>
      <c r="R3" s="56"/>
    </row>
    <row r="4" spans="1:18" ht="13.5">
      <c r="A4" s="87"/>
      <c r="B4" s="87"/>
      <c r="C4" s="88" t="s">
        <v>7</v>
      </c>
      <c r="D4" s="88" t="s">
        <v>8</v>
      </c>
      <c r="E4" s="89" t="s">
        <v>9</v>
      </c>
      <c r="F4" s="90"/>
      <c r="G4" s="91" t="s">
        <v>80</v>
      </c>
      <c r="H4" s="91" t="s">
        <v>81</v>
      </c>
      <c r="I4" s="91" t="s">
        <v>82</v>
      </c>
      <c r="J4" s="91" t="s">
        <v>83</v>
      </c>
      <c r="K4" s="91" t="s">
        <v>84</v>
      </c>
      <c r="L4" s="55"/>
      <c r="M4" s="22" t="s">
        <v>55</v>
      </c>
      <c r="N4" s="92" t="s">
        <v>30</v>
      </c>
      <c r="O4" s="22" t="s">
        <v>35</v>
      </c>
      <c r="P4" s="22" t="s">
        <v>34</v>
      </c>
      <c r="Q4" s="56"/>
      <c r="R4" s="56"/>
    </row>
    <row r="5" spans="1:18" ht="12.75">
      <c r="A5" s="76"/>
      <c r="B5" s="76"/>
      <c r="C5" s="76"/>
      <c r="D5" s="76"/>
      <c r="E5" s="93" t="s">
        <v>30</v>
      </c>
      <c r="F5" s="94"/>
      <c r="G5" s="95"/>
      <c r="H5" s="95"/>
      <c r="I5" s="95"/>
      <c r="J5" s="95"/>
      <c r="K5" s="95"/>
      <c r="L5" s="96"/>
      <c r="M5" s="97" t="s">
        <v>53</v>
      </c>
      <c r="N5" s="98"/>
      <c r="O5" s="96"/>
      <c r="P5" s="99" t="s">
        <v>56</v>
      </c>
      <c r="Q5" s="56"/>
      <c r="R5" s="56"/>
    </row>
    <row r="6" spans="1:18" ht="12.75">
      <c r="A6" s="151" t="s">
        <v>98</v>
      </c>
      <c r="B6" s="151"/>
      <c r="C6" s="167">
        <f>SUM(C7:C9)</f>
        <v>11</v>
      </c>
      <c r="D6" s="167">
        <f>SUM(D7:D9)</f>
        <v>101</v>
      </c>
      <c r="E6" s="70" t="s">
        <v>78</v>
      </c>
      <c r="F6" s="38"/>
      <c r="G6" s="167">
        <f>SUM(G7:G9)</f>
        <v>416</v>
      </c>
      <c r="H6" s="167">
        <f>SUM(H7:H9)</f>
        <v>429</v>
      </c>
      <c r="I6" s="167">
        <f>SUM(I7:I9)</f>
        <v>444</v>
      </c>
      <c r="J6" s="167">
        <f>SUM(J7:J9)</f>
        <v>480</v>
      </c>
      <c r="K6" s="167">
        <f>SUM(K7:K9)</f>
        <v>485</v>
      </c>
      <c r="L6" s="167">
        <f aca="true" t="shared" si="0" ref="L6:L32">SUM(G6:K6)</f>
        <v>2254</v>
      </c>
      <c r="M6" s="70" t="s">
        <v>78</v>
      </c>
      <c r="N6" s="70" t="s">
        <v>78</v>
      </c>
      <c r="O6" s="70" t="s">
        <v>78</v>
      </c>
      <c r="P6" s="70" t="s">
        <v>78</v>
      </c>
      <c r="Q6" s="56"/>
      <c r="R6" s="67"/>
    </row>
    <row r="7" spans="1:18" ht="12.75">
      <c r="A7" s="203"/>
      <c r="B7" s="146" t="s">
        <v>99</v>
      </c>
      <c r="C7" s="204">
        <v>3</v>
      </c>
      <c r="D7" s="204">
        <v>31</v>
      </c>
      <c r="E7" s="70" t="s">
        <v>78</v>
      </c>
      <c r="F7" s="38"/>
      <c r="G7" s="211">
        <v>116</v>
      </c>
      <c r="H7" s="211">
        <v>132</v>
      </c>
      <c r="I7" s="211">
        <v>137</v>
      </c>
      <c r="J7" s="211">
        <v>138</v>
      </c>
      <c r="K7" s="211">
        <v>143</v>
      </c>
      <c r="L7" s="212">
        <f t="shared" si="0"/>
        <v>666</v>
      </c>
      <c r="M7" s="70" t="s">
        <v>78</v>
      </c>
      <c r="N7" s="70" t="s">
        <v>78</v>
      </c>
      <c r="O7" s="70" t="s">
        <v>78</v>
      </c>
      <c r="P7" s="70" t="s">
        <v>78</v>
      </c>
      <c r="Q7" s="56"/>
      <c r="R7" s="67"/>
    </row>
    <row r="8" spans="1:18" ht="12.75">
      <c r="A8" s="205"/>
      <c r="B8" s="146" t="s">
        <v>100</v>
      </c>
      <c r="C8" s="145">
        <v>5</v>
      </c>
      <c r="D8" s="145">
        <v>43</v>
      </c>
      <c r="E8" s="70" t="s">
        <v>78</v>
      </c>
      <c r="F8" s="103"/>
      <c r="G8" s="211">
        <v>185</v>
      </c>
      <c r="H8" s="211">
        <v>185</v>
      </c>
      <c r="I8" s="211">
        <v>193</v>
      </c>
      <c r="J8" s="211">
        <v>218</v>
      </c>
      <c r="K8" s="211">
        <v>195</v>
      </c>
      <c r="L8" s="213">
        <f t="shared" si="0"/>
        <v>976</v>
      </c>
      <c r="M8" s="70" t="s">
        <v>78</v>
      </c>
      <c r="N8" s="70" t="s">
        <v>78</v>
      </c>
      <c r="O8" s="70" t="s">
        <v>78</v>
      </c>
      <c r="P8" s="70" t="s">
        <v>78</v>
      </c>
      <c r="Q8" s="56"/>
      <c r="R8" s="67"/>
    </row>
    <row r="9" spans="1:18" ht="12.75">
      <c r="A9" s="205"/>
      <c r="B9" s="146" t="s">
        <v>101</v>
      </c>
      <c r="C9" s="204">
        <v>3</v>
      </c>
      <c r="D9" s="204">
        <v>27</v>
      </c>
      <c r="E9" s="70" t="s">
        <v>78</v>
      </c>
      <c r="F9" s="103"/>
      <c r="G9" s="211">
        <v>115</v>
      </c>
      <c r="H9" s="211">
        <v>112</v>
      </c>
      <c r="I9" s="211">
        <v>114</v>
      </c>
      <c r="J9" s="211">
        <v>124</v>
      </c>
      <c r="K9" s="211">
        <v>147</v>
      </c>
      <c r="L9" s="212">
        <f t="shared" si="0"/>
        <v>612</v>
      </c>
      <c r="M9" s="70" t="s">
        <v>78</v>
      </c>
      <c r="N9" s="70" t="s">
        <v>78</v>
      </c>
      <c r="O9" s="70" t="s">
        <v>78</v>
      </c>
      <c r="P9" s="70" t="s">
        <v>78</v>
      </c>
      <c r="Q9" s="56"/>
      <c r="R9" s="67"/>
    </row>
    <row r="10" spans="1:18" ht="12.75">
      <c r="A10" s="206" t="s">
        <v>12</v>
      </c>
      <c r="B10" s="206"/>
      <c r="C10" s="152">
        <f>SUM(C11:C13)</f>
        <v>10</v>
      </c>
      <c r="D10" s="152">
        <f>SUM(D11:D13)</f>
        <v>100</v>
      </c>
      <c r="E10" s="70" t="s">
        <v>78</v>
      </c>
      <c r="F10" s="103"/>
      <c r="G10" s="214">
        <f>SUM(G11:G13)</f>
        <v>465</v>
      </c>
      <c r="H10" s="214">
        <f>SUM(H11:H13)</f>
        <v>464</v>
      </c>
      <c r="I10" s="214">
        <f>SUM(I11:I13)</f>
        <v>436</v>
      </c>
      <c r="J10" s="214">
        <f>SUM(J11:J13)</f>
        <v>466</v>
      </c>
      <c r="K10" s="214">
        <f>SUM(K11:K13)</f>
        <v>484</v>
      </c>
      <c r="L10" s="214">
        <f t="shared" si="0"/>
        <v>2315</v>
      </c>
      <c r="M10" s="70" t="s">
        <v>78</v>
      </c>
      <c r="N10" s="70" t="s">
        <v>78</v>
      </c>
      <c r="O10" s="70" t="s">
        <v>78</v>
      </c>
      <c r="P10" s="70" t="s">
        <v>78</v>
      </c>
      <c r="Q10" s="56"/>
      <c r="R10" s="67"/>
    </row>
    <row r="11" spans="1:18" ht="12.75">
      <c r="A11" s="203"/>
      <c r="B11" s="146" t="s">
        <v>122</v>
      </c>
      <c r="C11" s="204">
        <v>4</v>
      </c>
      <c r="D11" s="204">
        <v>46</v>
      </c>
      <c r="E11" s="70" t="s">
        <v>78</v>
      </c>
      <c r="F11" s="38"/>
      <c r="G11" s="211">
        <v>199</v>
      </c>
      <c r="H11" s="211">
        <v>207</v>
      </c>
      <c r="I11" s="211">
        <v>202</v>
      </c>
      <c r="J11" s="211">
        <v>205</v>
      </c>
      <c r="K11" s="211">
        <v>223</v>
      </c>
      <c r="L11" s="212">
        <f t="shared" si="0"/>
        <v>1036</v>
      </c>
      <c r="M11" s="70" t="s">
        <v>78</v>
      </c>
      <c r="N11" s="70" t="s">
        <v>78</v>
      </c>
      <c r="O11" s="70" t="s">
        <v>78</v>
      </c>
      <c r="P11" s="70" t="s">
        <v>78</v>
      </c>
      <c r="Q11" s="56"/>
      <c r="R11" s="67"/>
    </row>
    <row r="12" spans="1:18" ht="12.75">
      <c r="A12" s="205"/>
      <c r="B12" s="146" t="s">
        <v>103</v>
      </c>
      <c r="C12" s="204">
        <v>4</v>
      </c>
      <c r="D12" s="204">
        <v>33</v>
      </c>
      <c r="E12" s="70" t="s">
        <v>78</v>
      </c>
      <c r="F12" s="103"/>
      <c r="G12" s="211">
        <v>172</v>
      </c>
      <c r="H12" s="211">
        <v>171</v>
      </c>
      <c r="I12" s="211">
        <v>147</v>
      </c>
      <c r="J12" s="211">
        <v>168</v>
      </c>
      <c r="K12" s="211">
        <v>144</v>
      </c>
      <c r="L12" s="212">
        <f t="shared" si="0"/>
        <v>802</v>
      </c>
      <c r="M12" s="70" t="s">
        <v>78</v>
      </c>
      <c r="N12" s="70" t="s">
        <v>78</v>
      </c>
      <c r="O12" s="70" t="s">
        <v>78</v>
      </c>
      <c r="P12" s="70" t="s">
        <v>78</v>
      </c>
      <c r="Q12" s="56"/>
      <c r="R12" s="67"/>
    </row>
    <row r="13" spans="1:18" ht="12.75">
      <c r="A13" s="205"/>
      <c r="B13" s="146" t="s">
        <v>104</v>
      </c>
      <c r="C13" s="204">
        <v>2</v>
      </c>
      <c r="D13" s="204">
        <v>21</v>
      </c>
      <c r="E13" s="70" t="s">
        <v>78</v>
      </c>
      <c r="F13" s="103"/>
      <c r="G13" s="211">
        <v>94</v>
      </c>
      <c r="H13" s="211">
        <v>86</v>
      </c>
      <c r="I13" s="211">
        <v>87</v>
      </c>
      <c r="J13" s="211">
        <v>93</v>
      </c>
      <c r="K13" s="211">
        <v>117</v>
      </c>
      <c r="L13" s="212">
        <f t="shared" si="0"/>
        <v>477</v>
      </c>
      <c r="M13" s="70" t="s">
        <v>78</v>
      </c>
      <c r="N13" s="70" t="s">
        <v>78</v>
      </c>
      <c r="O13" s="70" t="s">
        <v>78</v>
      </c>
      <c r="P13" s="70" t="s">
        <v>78</v>
      </c>
      <c r="Q13" s="56"/>
      <c r="R13" s="67"/>
    </row>
    <row r="14" spans="1:18" ht="12.75">
      <c r="A14" s="206" t="s">
        <v>105</v>
      </c>
      <c r="B14" s="206"/>
      <c r="C14" s="152">
        <f>SUM(C15:C18)</f>
        <v>8</v>
      </c>
      <c r="D14" s="152">
        <f>SUM(D15:D18)</f>
        <v>94</v>
      </c>
      <c r="E14" s="70" t="s">
        <v>78</v>
      </c>
      <c r="F14" s="38"/>
      <c r="G14" s="214">
        <f>SUM(G15:G18)</f>
        <v>428</v>
      </c>
      <c r="H14" s="214">
        <f>SUM(H15:H18)</f>
        <v>403</v>
      </c>
      <c r="I14" s="214">
        <f>SUM(I15:I18)</f>
        <v>453</v>
      </c>
      <c r="J14" s="214">
        <f>SUM(J15:J18)</f>
        <v>430</v>
      </c>
      <c r="K14" s="214">
        <f>SUM(K15:K18)</f>
        <v>453</v>
      </c>
      <c r="L14" s="214">
        <f t="shared" si="0"/>
        <v>2167</v>
      </c>
      <c r="M14" s="70" t="s">
        <v>78</v>
      </c>
      <c r="N14" s="70" t="s">
        <v>78</v>
      </c>
      <c r="O14" s="70" t="s">
        <v>78</v>
      </c>
      <c r="P14" s="70" t="s">
        <v>78</v>
      </c>
      <c r="Q14" s="56"/>
      <c r="R14" s="67"/>
    </row>
    <row r="15" spans="1:18" ht="12.75">
      <c r="A15" s="205"/>
      <c r="B15" s="146" t="s">
        <v>106</v>
      </c>
      <c r="C15" s="204">
        <v>4</v>
      </c>
      <c r="D15" s="204">
        <v>43</v>
      </c>
      <c r="E15" s="70" t="s">
        <v>78</v>
      </c>
      <c r="F15" s="103"/>
      <c r="G15" s="211">
        <v>196</v>
      </c>
      <c r="H15" s="211">
        <v>184</v>
      </c>
      <c r="I15" s="211">
        <v>210</v>
      </c>
      <c r="J15" s="211">
        <v>209</v>
      </c>
      <c r="K15" s="211">
        <v>225</v>
      </c>
      <c r="L15" s="212">
        <f t="shared" si="0"/>
        <v>1024</v>
      </c>
      <c r="M15" s="70" t="s">
        <v>78</v>
      </c>
      <c r="N15" s="70" t="s">
        <v>78</v>
      </c>
      <c r="O15" s="70" t="s">
        <v>78</v>
      </c>
      <c r="P15" s="70" t="s">
        <v>78</v>
      </c>
      <c r="Q15" s="56"/>
      <c r="R15" s="67"/>
    </row>
    <row r="16" spans="1:18" ht="12.75">
      <c r="A16" s="205"/>
      <c r="B16" s="146" t="s">
        <v>107</v>
      </c>
      <c r="C16" s="204">
        <v>1</v>
      </c>
      <c r="D16" s="204">
        <v>10</v>
      </c>
      <c r="E16" s="70" t="s">
        <v>78</v>
      </c>
      <c r="F16" s="103"/>
      <c r="G16" s="211">
        <v>44</v>
      </c>
      <c r="H16" s="211">
        <v>40</v>
      </c>
      <c r="I16" s="211">
        <v>45</v>
      </c>
      <c r="J16" s="211">
        <v>45</v>
      </c>
      <c r="K16" s="211">
        <v>45</v>
      </c>
      <c r="L16" s="212">
        <f t="shared" si="0"/>
        <v>219</v>
      </c>
      <c r="M16" s="70" t="s">
        <v>78</v>
      </c>
      <c r="N16" s="70" t="s">
        <v>78</v>
      </c>
      <c r="O16" s="70" t="s">
        <v>78</v>
      </c>
      <c r="P16" s="70" t="s">
        <v>78</v>
      </c>
      <c r="Q16" s="56"/>
      <c r="R16" s="67"/>
    </row>
    <row r="17" spans="1:18" ht="12.75">
      <c r="A17" s="203"/>
      <c r="B17" s="146" t="s">
        <v>108</v>
      </c>
      <c r="C17" s="204">
        <v>2</v>
      </c>
      <c r="D17" s="204">
        <v>26</v>
      </c>
      <c r="E17" s="70" t="s">
        <v>78</v>
      </c>
      <c r="F17" s="49"/>
      <c r="G17" s="211">
        <v>118</v>
      </c>
      <c r="H17" s="211">
        <v>108</v>
      </c>
      <c r="I17" s="211">
        <v>124</v>
      </c>
      <c r="J17" s="211">
        <v>105</v>
      </c>
      <c r="K17" s="211">
        <v>110</v>
      </c>
      <c r="L17" s="212">
        <f t="shared" si="0"/>
        <v>565</v>
      </c>
      <c r="M17" s="70" t="s">
        <v>78</v>
      </c>
      <c r="N17" s="70" t="s">
        <v>78</v>
      </c>
      <c r="O17" s="70" t="s">
        <v>78</v>
      </c>
      <c r="P17" s="70" t="s">
        <v>78</v>
      </c>
      <c r="Q17" s="56"/>
      <c r="R17" s="67"/>
    </row>
    <row r="18" spans="1:18" ht="12.75">
      <c r="A18" s="203"/>
      <c r="B18" s="146" t="s">
        <v>109</v>
      </c>
      <c r="C18" s="204">
        <v>1</v>
      </c>
      <c r="D18" s="204">
        <v>15</v>
      </c>
      <c r="E18" s="70" t="s">
        <v>78</v>
      </c>
      <c r="F18" s="38"/>
      <c r="G18" s="211">
        <v>70</v>
      </c>
      <c r="H18" s="211">
        <v>71</v>
      </c>
      <c r="I18" s="211">
        <v>74</v>
      </c>
      <c r="J18" s="211">
        <v>71</v>
      </c>
      <c r="K18" s="211">
        <v>73</v>
      </c>
      <c r="L18" s="212">
        <f t="shared" si="0"/>
        <v>359</v>
      </c>
      <c r="M18" s="70" t="s">
        <v>78</v>
      </c>
      <c r="N18" s="70" t="s">
        <v>78</v>
      </c>
      <c r="O18" s="70" t="s">
        <v>78</v>
      </c>
      <c r="P18" s="70" t="s">
        <v>78</v>
      </c>
      <c r="Q18" s="56"/>
      <c r="R18" s="67"/>
    </row>
    <row r="19" spans="1:18" ht="12.75">
      <c r="A19" s="151" t="s">
        <v>110</v>
      </c>
      <c r="B19" s="151"/>
      <c r="C19" s="167">
        <f>SUM(C20:C21)</f>
        <v>9</v>
      </c>
      <c r="D19" s="167">
        <f>SUM(D20:D21)</f>
        <v>98</v>
      </c>
      <c r="E19" s="70" t="s">
        <v>78</v>
      </c>
      <c r="F19" s="103"/>
      <c r="G19" s="173">
        <f>SUM(G20:G21)</f>
        <v>401</v>
      </c>
      <c r="H19" s="173">
        <f>SUM(H20:H21)</f>
        <v>430</v>
      </c>
      <c r="I19" s="173">
        <f>SUM(I20:I21)</f>
        <v>418</v>
      </c>
      <c r="J19" s="173">
        <f>SUM(J20:J21)</f>
        <v>412</v>
      </c>
      <c r="K19" s="173">
        <f>SUM(K20:K21)</f>
        <v>424</v>
      </c>
      <c r="L19" s="173">
        <f t="shared" si="0"/>
        <v>2085</v>
      </c>
      <c r="M19" s="70" t="s">
        <v>78</v>
      </c>
      <c r="N19" s="70" t="s">
        <v>78</v>
      </c>
      <c r="O19" s="70" t="s">
        <v>78</v>
      </c>
      <c r="P19" s="70" t="s">
        <v>78</v>
      </c>
      <c r="Q19" s="56"/>
      <c r="R19" s="67"/>
    </row>
    <row r="20" spans="1:18" ht="12.75">
      <c r="A20" s="205"/>
      <c r="B20" s="146" t="s">
        <v>111</v>
      </c>
      <c r="C20" s="204">
        <v>5</v>
      </c>
      <c r="D20" s="204">
        <v>51</v>
      </c>
      <c r="E20" s="70" t="s">
        <v>78</v>
      </c>
      <c r="F20" s="103"/>
      <c r="G20" s="211">
        <v>225</v>
      </c>
      <c r="H20" s="211">
        <v>217</v>
      </c>
      <c r="I20" s="211">
        <v>213</v>
      </c>
      <c r="J20" s="211">
        <v>214</v>
      </c>
      <c r="K20" s="211">
        <v>206</v>
      </c>
      <c r="L20" s="212">
        <f t="shared" si="0"/>
        <v>1075</v>
      </c>
      <c r="M20" s="70" t="s">
        <v>78</v>
      </c>
      <c r="N20" s="70" t="s">
        <v>78</v>
      </c>
      <c r="O20" s="70" t="s">
        <v>78</v>
      </c>
      <c r="P20" s="70" t="s">
        <v>78</v>
      </c>
      <c r="Q20" s="56"/>
      <c r="R20" s="67"/>
    </row>
    <row r="21" spans="1:18" ht="12.75">
      <c r="A21" s="205"/>
      <c r="B21" s="146" t="s">
        <v>112</v>
      </c>
      <c r="C21" s="204">
        <v>4</v>
      </c>
      <c r="D21" s="204">
        <v>47</v>
      </c>
      <c r="E21" s="70" t="s">
        <v>78</v>
      </c>
      <c r="F21" s="103"/>
      <c r="G21" s="211">
        <v>176</v>
      </c>
      <c r="H21" s="211">
        <v>213</v>
      </c>
      <c r="I21" s="211">
        <v>205</v>
      </c>
      <c r="J21" s="211">
        <v>198</v>
      </c>
      <c r="K21" s="211">
        <v>218</v>
      </c>
      <c r="L21" s="212">
        <f t="shared" si="0"/>
        <v>1010</v>
      </c>
      <c r="M21" s="70" t="s">
        <v>78</v>
      </c>
      <c r="N21" s="70" t="s">
        <v>78</v>
      </c>
      <c r="O21" s="70" t="s">
        <v>78</v>
      </c>
      <c r="P21" s="70" t="s">
        <v>78</v>
      </c>
      <c r="Q21" s="56"/>
      <c r="R21" s="67"/>
    </row>
    <row r="22" spans="1:18" ht="12.75">
      <c r="A22" s="206" t="s">
        <v>16</v>
      </c>
      <c r="B22" s="206"/>
      <c r="C22" s="167">
        <f>SUM(C23:C26)</f>
        <v>8</v>
      </c>
      <c r="D22" s="167">
        <f>SUM(D23:D26)</f>
        <v>93</v>
      </c>
      <c r="E22" s="70" t="s">
        <v>78</v>
      </c>
      <c r="F22" s="38"/>
      <c r="G22" s="173">
        <f>SUM(G23:G26)</f>
        <v>454</v>
      </c>
      <c r="H22" s="173">
        <f>SUM(H23:H26)</f>
        <v>436</v>
      </c>
      <c r="I22" s="173">
        <f>SUM(I23:I26)</f>
        <v>419</v>
      </c>
      <c r="J22" s="173">
        <f>SUM(J23:J26)</f>
        <v>445</v>
      </c>
      <c r="K22" s="173">
        <f>SUM(K23:K26)</f>
        <v>418</v>
      </c>
      <c r="L22" s="173">
        <f t="shared" si="0"/>
        <v>2172</v>
      </c>
      <c r="M22" s="70" t="s">
        <v>78</v>
      </c>
      <c r="N22" s="70" t="s">
        <v>78</v>
      </c>
      <c r="O22" s="70" t="s">
        <v>78</v>
      </c>
      <c r="P22" s="70" t="s">
        <v>78</v>
      </c>
      <c r="Q22" s="56"/>
      <c r="R22" s="67"/>
    </row>
    <row r="23" spans="1:18" ht="12.75">
      <c r="A23" s="205"/>
      <c r="B23" s="146" t="s">
        <v>113</v>
      </c>
      <c r="C23" s="204">
        <v>1</v>
      </c>
      <c r="D23" s="204">
        <v>13</v>
      </c>
      <c r="E23" s="70" t="s">
        <v>78</v>
      </c>
      <c r="F23" s="103"/>
      <c r="G23" s="211">
        <v>77</v>
      </c>
      <c r="H23" s="211">
        <v>73</v>
      </c>
      <c r="I23" s="211">
        <v>52</v>
      </c>
      <c r="J23" s="211">
        <v>73</v>
      </c>
      <c r="K23" s="211">
        <v>51</v>
      </c>
      <c r="L23" s="212">
        <f t="shared" si="0"/>
        <v>326</v>
      </c>
      <c r="M23" s="70" t="s">
        <v>78</v>
      </c>
      <c r="N23" s="70" t="s">
        <v>78</v>
      </c>
      <c r="O23" s="70" t="s">
        <v>78</v>
      </c>
      <c r="P23" s="70" t="s">
        <v>78</v>
      </c>
      <c r="Q23" s="56"/>
      <c r="R23" s="67"/>
    </row>
    <row r="24" spans="1:18" ht="12.75">
      <c r="A24" s="205"/>
      <c r="B24" s="146" t="s">
        <v>114</v>
      </c>
      <c r="C24" s="204">
        <v>1</v>
      </c>
      <c r="D24" s="204">
        <v>20</v>
      </c>
      <c r="E24" s="70" t="s">
        <v>78</v>
      </c>
      <c r="F24" s="103"/>
      <c r="G24" s="211">
        <v>86</v>
      </c>
      <c r="H24" s="211">
        <v>98</v>
      </c>
      <c r="I24" s="211">
        <v>88</v>
      </c>
      <c r="J24" s="211">
        <v>100</v>
      </c>
      <c r="K24" s="211">
        <v>108</v>
      </c>
      <c r="L24" s="212">
        <f t="shared" si="0"/>
        <v>480</v>
      </c>
      <c r="M24" s="70" t="s">
        <v>78</v>
      </c>
      <c r="N24" s="70" t="s">
        <v>78</v>
      </c>
      <c r="O24" s="70" t="s">
        <v>78</v>
      </c>
      <c r="P24" s="70" t="s">
        <v>78</v>
      </c>
      <c r="Q24" s="56"/>
      <c r="R24" s="67"/>
    </row>
    <row r="25" spans="1:18" ht="12.75">
      <c r="A25" s="203"/>
      <c r="B25" s="146" t="s">
        <v>115</v>
      </c>
      <c r="C25" s="204">
        <v>2</v>
      </c>
      <c r="D25" s="204">
        <v>18</v>
      </c>
      <c r="E25" s="70" t="s">
        <v>78</v>
      </c>
      <c r="F25" s="38"/>
      <c r="G25" s="211">
        <v>83</v>
      </c>
      <c r="H25" s="211">
        <v>77</v>
      </c>
      <c r="I25" s="211">
        <v>70</v>
      </c>
      <c r="J25" s="211">
        <v>80</v>
      </c>
      <c r="K25" s="211">
        <v>69</v>
      </c>
      <c r="L25" s="212">
        <f t="shared" si="0"/>
        <v>379</v>
      </c>
      <c r="M25" s="70" t="s">
        <v>78</v>
      </c>
      <c r="N25" s="70" t="s">
        <v>78</v>
      </c>
      <c r="O25" s="70" t="s">
        <v>78</v>
      </c>
      <c r="P25" s="70" t="s">
        <v>78</v>
      </c>
      <c r="Q25" s="56"/>
      <c r="R25" s="67"/>
    </row>
    <row r="26" spans="1:18" ht="12.75">
      <c r="A26" s="205"/>
      <c r="B26" s="146" t="s">
        <v>116</v>
      </c>
      <c r="C26" s="204">
        <v>4</v>
      </c>
      <c r="D26" s="204">
        <v>42</v>
      </c>
      <c r="E26" s="70" t="s">
        <v>78</v>
      </c>
      <c r="F26" s="103"/>
      <c r="G26" s="211">
        <v>208</v>
      </c>
      <c r="H26" s="211">
        <v>188</v>
      </c>
      <c r="I26" s="211">
        <v>209</v>
      </c>
      <c r="J26" s="211">
        <v>192</v>
      </c>
      <c r="K26" s="211">
        <v>190</v>
      </c>
      <c r="L26" s="212">
        <f t="shared" si="0"/>
        <v>987</v>
      </c>
      <c r="M26" s="70" t="s">
        <v>78</v>
      </c>
      <c r="N26" s="70" t="s">
        <v>78</v>
      </c>
      <c r="O26" s="70" t="s">
        <v>78</v>
      </c>
      <c r="P26" s="70" t="s">
        <v>78</v>
      </c>
      <c r="Q26" s="56"/>
      <c r="R26" s="67"/>
    </row>
    <row r="27" spans="1:18" ht="12.75">
      <c r="A27" s="206" t="s">
        <v>19</v>
      </c>
      <c r="B27" s="206"/>
      <c r="C27" s="152">
        <f>SUM(C28:C29)</f>
        <v>7</v>
      </c>
      <c r="D27" s="152">
        <f>SUM(D28:D29)</f>
        <v>97</v>
      </c>
      <c r="E27" s="70" t="s">
        <v>78</v>
      </c>
      <c r="F27" s="103"/>
      <c r="G27" s="214">
        <f>SUM(G28:G29)</f>
        <v>443</v>
      </c>
      <c r="H27" s="214">
        <f>SUM(H28:H29)</f>
        <v>441</v>
      </c>
      <c r="I27" s="214">
        <f>SUM(I28:I29)</f>
        <v>399</v>
      </c>
      <c r="J27" s="214">
        <f>SUM(J28:J29)</f>
        <v>454</v>
      </c>
      <c r="K27" s="214">
        <f>SUM(K28:K29)</f>
        <v>440</v>
      </c>
      <c r="L27" s="214">
        <f t="shared" si="0"/>
        <v>2177</v>
      </c>
      <c r="M27" s="70" t="s">
        <v>78</v>
      </c>
      <c r="N27" s="70" t="s">
        <v>78</v>
      </c>
      <c r="O27" s="70" t="s">
        <v>78</v>
      </c>
      <c r="P27" s="70" t="s">
        <v>78</v>
      </c>
      <c r="Q27" s="56"/>
      <c r="R27" s="67"/>
    </row>
    <row r="28" spans="1:18" ht="12.75">
      <c r="A28" s="203"/>
      <c r="B28" s="146" t="s">
        <v>117</v>
      </c>
      <c r="C28" s="204">
        <v>5</v>
      </c>
      <c r="D28" s="204">
        <v>65</v>
      </c>
      <c r="E28" s="70" t="s">
        <v>78</v>
      </c>
      <c r="F28" s="38"/>
      <c r="G28" s="211">
        <v>301</v>
      </c>
      <c r="H28" s="211">
        <v>281</v>
      </c>
      <c r="I28" s="211">
        <v>275</v>
      </c>
      <c r="J28" s="211">
        <v>322</v>
      </c>
      <c r="K28" s="211">
        <v>300</v>
      </c>
      <c r="L28" s="212">
        <f t="shared" si="0"/>
        <v>1479</v>
      </c>
      <c r="M28" s="70" t="s">
        <v>78</v>
      </c>
      <c r="N28" s="70" t="s">
        <v>78</v>
      </c>
      <c r="O28" s="70" t="s">
        <v>78</v>
      </c>
      <c r="P28" s="70" t="s">
        <v>78</v>
      </c>
      <c r="Q28" s="56"/>
      <c r="R28" s="67"/>
    </row>
    <row r="29" spans="1:18" ht="12.75">
      <c r="A29" s="205"/>
      <c r="B29" s="146" t="s">
        <v>118</v>
      </c>
      <c r="C29" s="204">
        <v>2</v>
      </c>
      <c r="D29" s="204">
        <v>32</v>
      </c>
      <c r="E29" s="70" t="s">
        <v>78</v>
      </c>
      <c r="F29" s="103"/>
      <c r="G29" s="211">
        <v>142</v>
      </c>
      <c r="H29" s="211">
        <v>160</v>
      </c>
      <c r="I29" s="211">
        <v>124</v>
      </c>
      <c r="J29" s="211">
        <v>132</v>
      </c>
      <c r="K29" s="211">
        <v>140</v>
      </c>
      <c r="L29" s="212">
        <f t="shared" si="0"/>
        <v>698</v>
      </c>
      <c r="M29" s="70" t="s">
        <v>78</v>
      </c>
      <c r="N29" s="70" t="s">
        <v>78</v>
      </c>
      <c r="O29" s="70" t="s">
        <v>78</v>
      </c>
      <c r="P29" s="70" t="s">
        <v>78</v>
      </c>
      <c r="Q29" s="56"/>
      <c r="R29" s="67"/>
    </row>
    <row r="30" spans="1:18" ht="12.75">
      <c r="A30" s="207" t="s">
        <v>119</v>
      </c>
      <c r="B30" s="207"/>
      <c r="C30" s="208">
        <f>+C16+C25+C24+C17</f>
        <v>6</v>
      </c>
      <c r="D30" s="208">
        <f>+D16+D25+D24+D17</f>
        <v>74</v>
      </c>
      <c r="E30" s="70" t="s">
        <v>78</v>
      </c>
      <c r="F30" s="103"/>
      <c r="G30" s="215">
        <f>+G16+G25+G24+G17</f>
        <v>331</v>
      </c>
      <c r="H30" s="215">
        <f>+H16+H25+H24+H17</f>
        <v>323</v>
      </c>
      <c r="I30" s="215">
        <f>+I16+I25+I24+I17</f>
        <v>327</v>
      </c>
      <c r="J30" s="215">
        <f>+J16+J25+J24+J17</f>
        <v>330</v>
      </c>
      <c r="K30" s="215">
        <f>+K16+K25+K24+K17</f>
        <v>332</v>
      </c>
      <c r="L30" s="215">
        <f t="shared" si="0"/>
        <v>1643</v>
      </c>
      <c r="M30" s="70" t="s">
        <v>78</v>
      </c>
      <c r="N30" s="70" t="s">
        <v>78</v>
      </c>
      <c r="O30" s="70" t="s">
        <v>78</v>
      </c>
      <c r="P30" s="70" t="s">
        <v>78</v>
      </c>
      <c r="Q30" s="56"/>
      <c r="R30" s="67"/>
    </row>
    <row r="31" spans="1:18" ht="12.75">
      <c r="A31" s="207" t="s">
        <v>120</v>
      </c>
      <c r="B31" s="207"/>
      <c r="C31" s="208">
        <f>+C7+C8+C9+C11+C12+C13+C15+C18+C20+C21+C23+C26+C28+C29</f>
        <v>47</v>
      </c>
      <c r="D31" s="208">
        <f>+D7+D8+D9+D11+D12+D13+D15+D18+D20+D21+D23+D26+D28+D29</f>
        <v>509</v>
      </c>
      <c r="E31" s="70"/>
      <c r="F31" s="103"/>
      <c r="G31" s="208">
        <f>+G7+G8+G9+G11+G12+G13+G15+G18+G20+G21+G23+G26+G28+G29</f>
        <v>2276</v>
      </c>
      <c r="H31" s="208">
        <f>+H7+H8+H9+H11+H12+H13+H15+H18+H20+H21+H23+H26+H28+H29</f>
        <v>2280</v>
      </c>
      <c r="I31" s="208">
        <f>+I7+I8+I9+I11+I12+I13+I15+I18+I20+I21+I23+I26+I28+I29</f>
        <v>2242</v>
      </c>
      <c r="J31" s="208">
        <f>+J7+J8+J9+J11+J12+J13+J15+J18+J20+J21+J23+J26+J28+J29</f>
        <v>2357</v>
      </c>
      <c r="K31" s="208">
        <f>+K7+K8+K9+K11+K12+K13+K15+K18+K20+K21+K23+K26+K28+K29</f>
        <v>2372</v>
      </c>
      <c r="L31" s="208">
        <f t="shared" si="0"/>
        <v>11527</v>
      </c>
      <c r="M31" s="70"/>
      <c r="N31" s="70"/>
      <c r="O31" s="70"/>
      <c r="P31" s="70"/>
      <c r="Q31" s="56"/>
      <c r="R31" s="67"/>
    </row>
    <row r="32" spans="1:18" ht="12.75">
      <c r="A32" s="207" t="s">
        <v>52</v>
      </c>
      <c r="B32" s="207"/>
      <c r="C32" s="210">
        <f>+C6+C10+C14+C19+C22+C27</f>
        <v>53</v>
      </c>
      <c r="D32" s="210">
        <f>+D6+D10+D14+D19+D22+D27</f>
        <v>583</v>
      </c>
      <c r="E32" s="70" t="s">
        <v>78</v>
      </c>
      <c r="F32" s="23"/>
      <c r="G32" s="210">
        <f>+G6+G10+G14+G19+G22+G27</f>
        <v>2607</v>
      </c>
      <c r="H32" s="210">
        <f>+H6+H10+H14+H19+H22+H27</f>
        <v>2603</v>
      </c>
      <c r="I32" s="210">
        <f>+I6+I10+I14+I19+I22+I27</f>
        <v>2569</v>
      </c>
      <c r="J32" s="210">
        <f>+J6+J10+J14+J19+J22+J27</f>
        <v>2687</v>
      </c>
      <c r="K32" s="210">
        <f>+K6+K10+K14+K19+K22+K27</f>
        <v>2704</v>
      </c>
      <c r="L32" s="210">
        <f t="shared" si="0"/>
        <v>13170</v>
      </c>
      <c r="M32" s="70" t="s">
        <v>78</v>
      </c>
      <c r="N32" s="70" t="s">
        <v>78</v>
      </c>
      <c r="O32" s="70" t="s">
        <v>78</v>
      </c>
      <c r="P32" s="70" t="s">
        <v>78</v>
      </c>
      <c r="Q32" s="56"/>
      <c r="R32" s="67"/>
    </row>
    <row r="33" spans="1:18" ht="3" customHeight="1">
      <c r="A33" s="105"/>
      <c r="B33" s="105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56"/>
      <c r="R33" s="56"/>
    </row>
    <row r="34" spans="1:18" ht="12.75">
      <c r="A34" s="107" t="s">
        <v>54</v>
      </c>
      <c r="B34" s="107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56"/>
      <c r="R34" s="56"/>
    </row>
    <row r="35" spans="1:16" ht="12.75">
      <c r="A35" s="107" t="s">
        <v>123</v>
      </c>
      <c r="B35" s="60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41"/>
      <c r="O35" s="41"/>
      <c r="P35" s="41"/>
    </row>
    <row r="36" spans="1:16" ht="12.75">
      <c r="A36" s="61"/>
      <c r="B36" s="6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42"/>
      <c r="O36" s="43"/>
      <c r="P36" s="45"/>
    </row>
    <row r="37" spans="1:16" ht="12.75">
      <c r="A37" s="62"/>
      <c r="B37" s="62"/>
      <c r="G37" s="42"/>
      <c r="H37" s="42"/>
      <c r="I37" s="42"/>
      <c r="J37" s="42"/>
      <c r="K37" s="51"/>
      <c r="N37" s="47"/>
      <c r="O37" s="47"/>
      <c r="P37" s="45"/>
    </row>
    <row r="38" spans="1:16" ht="12.75">
      <c r="A38" s="63"/>
      <c r="B38" s="63"/>
      <c r="G38" s="42"/>
      <c r="H38" s="42"/>
      <c r="I38" s="42"/>
      <c r="J38" s="42"/>
      <c r="K38" s="51"/>
      <c r="N38" s="42"/>
      <c r="O38" s="42"/>
      <c r="P38" s="45"/>
    </row>
    <row r="39" spans="1:16" ht="12.75">
      <c r="A39" s="66"/>
      <c r="B39" s="209"/>
      <c r="C39" s="50"/>
      <c r="G39" s="42"/>
      <c r="H39" s="42"/>
      <c r="I39" s="42"/>
      <c r="J39" s="42"/>
      <c r="K39" s="51"/>
      <c r="N39" s="41"/>
      <c r="O39" s="41"/>
      <c r="P39" s="40"/>
    </row>
    <row r="40" spans="1:16" ht="12.75">
      <c r="A40" s="64"/>
      <c r="B40" s="64"/>
      <c r="C40" s="50"/>
      <c r="G40" s="42"/>
      <c r="H40" s="42"/>
      <c r="I40" s="42"/>
      <c r="J40" s="42"/>
      <c r="K40" s="51"/>
      <c r="N40" s="47"/>
      <c r="O40" s="47"/>
      <c r="P40" s="45"/>
    </row>
    <row r="41" spans="1:16" ht="12.75">
      <c r="A41" s="66"/>
      <c r="B41" s="209"/>
      <c r="C41" s="51"/>
      <c r="G41" s="42"/>
      <c r="H41" s="42"/>
      <c r="I41" s="42"/>
      <c r="J41" s="42"/>
      <c r="K41" s="51"/>
      <c r="N41" s="47"/>
      <c r="O41" s="47"/>
      <c r="P41" s="45"/>
    </row>
    <row r="42" spans="1:16" ht="12.75">
      <c r="A42" s="66"/>
      <c r="B42" s="209"/>
      <c r="C42" s="51"/>
      <c r="G42" s="42"/>
      <c r="H42" s="42"/>
      <c r="I42" s="42"/>
      <c r="J42" s="42"/>
      <c r="K42" s="51"/>
      <c r="N42" s="41"/>
      <c r="O42" s="41"/>
      <c r="P42" s="40"/>
    </row>
    <row r="43" spans="1:16" ht="12.75">
      <c r="A43" s="66"/>
      <c r="B43" s="209"/>
      <c r="C43" s="51"/>
      <c r="G43" s="38"/>
      <c r="H43" s="38"/>
      <c r="I43" s="38"/>
      <c r="J43" s="38"/>
      <c r="K43" s="50"/>
      <c r="N43" s="47"/>
      <c r="O43" s="47"/>
      <c r="P43" s="45"/>
    </row>
    <row r="44" spans="3:16" ht="12.75">
      <c r="C44" s="50"/>
      <c r="G44" s="42"/>
      <c r="H44" s="42"/>
      <c r="I44" s="42"/>
      <c r="J44" s="42"/>
      <c r="K44" s="42"/>
      <c r="N44" s="47"/>
      <c r="O44" s="47"/>
      <c r="P44" s="45"/>
    </row>
    <row r="45" spans="1:16" ht="12.75">
      <c r="A45" s="66"/>
      <c r="B45" s="209"/>
      <c r="C45" s="51"/>
      <c r="G45" s="42"/>
      <c r="H45" s="42"/>
      <c r="I45" s="42"/>
      <c r="J45" s="42"/>
      <c r="K45" s="42"/>
      <c r="N45" s="41"/>
      <c r="O45" s="41"/>
      <c r="P45" s="40"/>
    </row>
    <row r="46" spans="1:16" ht="12.75">
      <c r="A46" s="66"/>
      <c r="B46" s="209"/>
      <c r="C46" s="51"/>
      <c r="G46" s="42"/>
      <c r="H46" s="42"/>
      <c r="I46" s="42"/>
      <c r="J46" s="42"/>
      <c r="K46" s="42"/>
      <c r="N46" s="41"/>
      <c r="O46" s="41"/>
      <c r="P46" s="40"/>
    </row>
    <row r="47" spans="1:16" ht="12.75">
      <c r="A47" s="216"/>
      <c r="C47" s="50"/>
      <c r="G47" s="42"/>
      <c r="H47" s="42"/>
      <c r="I47" s="42"/>
      <c r="J47" s="42"/>
      <c r="K47" s="42"/>
      <c r="N47" s="47"/>
      <c r="O47" s="47"/>
      <c r="P47" s="45"/>
    </row>
    <row r="48" spans="1:16" ht="12.75">
      <c r="A48" s="66"/>
      <c r="B48" s="209"/>
      <c r="C48" s="51"/>
      <c r="G48" s="42"/>
      <c r="H48" s="42"/>
      <c r="I48" s="42"/>
      <c r="J48" s="42"/>
      <c r="K48" s="42"/>
      <c r="N48" s="42"/>
      <c r="O48" s="42"/>
      <c r="P48" s="45"/>
    </row>
    <row r="49" spans="1:16" ht="12.75">
      <c r="A49" s="66"/>
      <c r="B49" s="209"/>
      <c r="C49" s="51"/>
      <c r="G49" s="42"/>
      <c r="H49" s="42"/>
      <c r="I49" s="42"/>
      <c r="J49" s="42"/>
      <c r="K49" s="42"/>
      <c r="N49" s="47"/>
      <c r="O49" s="47"/>
      <c r="P49" s="45"/>
    </row>
    <row r="50" spans="1:16" ht="12.75">
      <c r="A50" s="66"/>
      <c r="B50" s="209"/>
      <c r="C50" s="50"/>
      <c r="G50" s="42"/>
      <c r="H50" s="42"/>
      <c r="I50" s="42"/>
      <c r="J50" s="42"/>
      <c r="K50" s="42"/>
      <c r="N50" s="41"/>
      <c r="O50" s="41"/>
      <c r="P50" s="40"/>
    </row>
    <row r="51" spans="1:16" ht="12.75">
      <c r="A51" s="66"/>
      <c r="B51" s="209"/>
      <c r="C51" s="50"/>
      <c r="G51" s="42"/>
      <c r="H51" s="42"/>
      <c r="I51" s="42"/>
      <c r="J51" s="42"/>
      <c r="K51" s="42"/>
      <c r="N51" s="47"/>
      <c r="O51" s="47"/>
      <c r="P51" s="45"/>
    </row>
    <row r="52" spans="1:16" ht="12.75">
      <c r="A52" s="66"/>
      <c r="B52" s="209"/>
      <c r="C52" s="51"/>
      <c r="G52" s="42"/>
      <c r="H52" s="42"/>
      <c r="I52" s="42"/>
      <c r="J52" s="42"/>
      <c r="K52" s="42"/>
      <c r="N52" s="47"/>
      <c r="O52" s="47"/>
      <c r="P52" s="45"/>
    </row>
    <row r="53" spans="1:16" ht="12.75">
      <c r="A53" s="66"/>
      <c r="B53" s="209"/>
      <c r="C53" s="51"/>
      <c r="N53" s="41"/>
      <c r="O53" s="41"/>
      <c r="P53" s="40"/>
    </row>
    <row r="54" spans="3:16" ht="12.75">
      <c r="C54" s="51"/>
      <c r="N54" s="47"/>
      <c r="O54" s="47"/>
      <c r="P54" s="45"/>
    </row>
    <row r="55" spans="1:16" ht="12.75">
      <c r="A55" s="66"/>
      <c r="B55" s="209"/>
      <c r="C55" s="50"/>
      <c r="N55" s="47"/>
      <c r="O55" s="47"/>
      <c r="P55" s="45"/>
    </row>
    <row r="56" spans="1:16" ht="12.75">
      <c r="A56" s="66"/>
      <c r="B56" s="209"/>
      <c r="C56" s="51"/>
      <c r="N56" s="41"/>
      <c r="O56" s="41"/>
      <c r="P56" s="40"/>
    </row>
    <row r="57" spans="3:16" ht="12.75">
      <c r="C57" s="51"/>
      <c r="N57" s="47"/>
      <c r="O57" s="47"/>
      <c r="P57" s="45"/>
    </row>
    <row r="58" spans="1:16" ht="12.75">
      <c r="A58" s="66"/>
      <c r="B58" s="209"/>
      <c r="C58" s="50"/>
      <c r="N58" s="47"/>
      <c r="O58" s="47"/>
      <c r="P58" s="45"/>
    </row>
    <row r="59" spans="1:16" ht="12.75">
      <c r="A59" s="66"/>
      <c r="B59" s="209"/>
      <c r="C59" s="51"/>
      <c r="N59" s="26"/>
      <c r="O59" s="26"/>
      <c r="P59" s="26"/>
    </row>
    <row r="60" ht="12.75">
      <c r="C60" s="51"/>
    </row>
    <row r="61" spans="1:3" ht="12.75">
      <c r="A61" s="66"/>
      <c r="B61" s="209"/>
      <c r="C61" s="50"/>
    </row>
    <row r="62" spans="1:3" ht="12.75">
      <c r="A62" s="66"/>
      <c r="B62" s="209"/>
      <c r="C62" s="51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3" r:id="rId1"/>
  <headerFooter alignWithMargins="0">
    <oddHeader>&amp;R420040.xls</oddHeader>
    <oddFooter>&amp;LComune di Bologna - Dipartimento Programmazione</oddFooter>
  </headerFooter>
  <ignoredErrors>
    <ignoredError sqref="I1" numberStoredAsText="1"/>
    <ignoredError sqref="C6:L3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showZeros="0" zoomScale="90" zoomScaleNormal="90" zoomScalePageLayoutView="0" workbookViewId="0" topLeftCell="A1">
      <selection activeCell="I1" sqref="I1"/>
    </sheetView>
  </sheetViews>
  <sheetFormatPr defaultColWidth="9.00390625" defaultRowHeight="12"/>
  <cols>
    <col min="1" max="2" width="20.875" style="20" customWidth="1"/>
    <col min="3" max="4" width="9.25390625" style="20" bestFit="1" customWidth="1"/>
    <col min="5" max="5" width="9.00390625" style="20" bestFit="1" customWidth="1"/>
    <col min="6" max="6" width="2.625" style="20" customWidth="1"/>
    <col min="7" max="11" width="9.75390625" style="20" customWidth="1"/>
    <col min="12" max="12" width="9.25390625" style="20" bestFit="1" customWidth="1"/>
    <col min="13" max="13" width="9.25390625" style="20" hidden="1" customWidth="1"/>
    <col min="14" max="14" width="10.125" style="20" hidden="1" customWidth="1"/>
    <col min="15" max="16" width="10.875" style="20" hidden="1" customWidth="1"/>
    <col min="17" max="17" width="9.125" style="20" customWidth="1"/>
    <col min="18" max="18" width="10.125" style="20" bestFit="1" customWidth="1"/>
    <col min="19" max="16384" width="9.125" style="20" customWidth="1"/>
  </cols>
  <sheetData>
    <row r="1" spans="1:18" ht="15">
      <c r="A1" s="71" t="s">
        <v>61</v>
      </c>
      <c r="B1" s="71"/>
      <c r="C1" s="71"/>
      <c r="D1" s="71"/>
      <c r="E1" s="71"/>
      <c r="F1" s="71"/>
      <c r="G1" s="71"/>
      <c r="H1" s="55"/>
      <c r="I1" s="73" t="s">
        <v>26</v>
      </c>
      <c r="J1" s="72"/>
      <c r="K1" s="72"/>
      <c r="L1" s="72"/>
      <c r="M1" s="72"/>
      <c r="N1" s="72"/>
      <c r="O1" s="72"/>
      <c r="P1" s="72"/>
      <c r="Q1" s="56"/>
      <c r="R1" s="56"/>
    </row>
    <row r="2" spans="1:18" ht="15">
      <c r="A2" s="74" t="s">
        <v>125</v>
      </c>
      <c r="B2" s="74"/>
      <c r="C2" s="75"/>
      <c r="D2" s="75"/>
      <c r="E2" s="75"/>
      <c r="F2" s="75"/>
      <c r="G2" s="75"/>
      <c r="H2" s="76"/>
      <c r="I2" s="77"/>
      <c r="J2" s="78"/>
      <c r="K2" s="78"/>
      <c r="L2" s="78"/>
      <c r="M2" s="78"/>
      <c r="N2" s="78"/>
      <c r="O2" s="78"/>
      <c r="P2" s="78"/>
      <c r="Q2" s="56"/>
      <c r="R2" s="56"/>
    </row>
    <row r="3" spans="1:18" ht="12.75">
      <c r="A3" s="79" t="s">
        <v>121</v>
      </c>
      <c r="B3" s="79" t="s">
        <v>97</v>
      </c>
      <c r="C3" s="80" t="s">
        <v>1</v>
      </c>
      <c r="D3" s="81" t="s">
        <v>2</v>
      </c>
      <c r="E3" s="82"/>
      <c r="F3" s="83"/>
      <c r="G3" s="82" t="s">
        <v>3</v>
      </c>
      <c r="H3" s="84"/>
      <c r="I3" s="84"/>
      <c r="J3" s="82"/>
      <c r="K3" s="82" t="s">
        <v>4</v>
      </c>
      <c r="L3" s="85" t="s">
        <v>5</v>
      </c>
      <c r="M3" s="69" t="s">
        <v>33</v>
      </c>
      <c r="N3" s="86" t="s">
        <v>6</v>
      </c>
      <c r="O3" s="21" t="s">
        <v>33</v>
      </c>
      <c r="P3" s="21" t="s">
        <v>32</v>
      </c>
      <c r="Q3" s="56"/>
      <c r="R3" s="56"/>
    </row>
    <row r="4" spans="1:18" ht="13.5">
      <c r="A4" s="87"/>
      <c r="B4" s="87"/>
      <c r="C4" s="88" t="s">
        <v>7</v>
      </c>
      <c r="D4" s="88" t="s">
        <v>8</v>
      </c>
      <c r="E4" s="89" t="s">
        <v>9</v>
      </c>
      <c r="F4" s="90"/>
      <c r="G4" s="91" t="s">
        <v>80</v>
      </c>
      <c r="H4" s="91" t="s">
        <v>81</v>
      </c>
      <c r="I4" s="91" t="s">
        <v>82</v>
      </c>
      <c r="J4" s="91" t="s">
        <v>83</v>
      </c>
      <c r="K4" s="91" t="s">
        <v>84</v>
      </c>
      <c r="L4" s="55"/>
      <c r="M4" s="22" t="s">
        <v>55</v>
      </c>
      <c r="N4" s="92" t="s">
        <v>30</v>
      </c>
      <c r="O4" s="22" t="s">
        <v>35</v>
      </c>
      <c r="P4" s="22" t="s">
        <v>34</v>
      </c>
      <c r="Q4" s="56"/>
      <c r="R4" s="56"/>
    </row>
    <row r="5" spans="1:18" ht="12.75">
      <c r="A5" s="76"/>
      <c r="B5" s="76"/>
      <c r="C5" s="76"/>
      <c r="D5" s="76"/>
      <c r="E5" s="93" t="s">
        <v>30</v>
      </c>
      <c r="F5" s="94"/>
      <c r="G5" s="95"/>
      <c r="H5" s="95"/>
      <c r="I5" s="95"/>
      <c r="J5" s="95"/>
      <c r="K5" s="95"/>
      <c r="L5" s="96"/>
      <c r="M5" s="97" t="s">
        <v>53</v>
      </c>
      <c r="N5" s="98"/>
      <c r="O5" s="96"/>
      <c r="P5" s="99" t="s">
        <v>56</v>
      </c>
      <c r="Q5" s="56"/>
      <c r="R5" s="56"/>
    </row>
    <row r="6" spans="1:18" ht="12.75">
      <c r="A6" s="151" t="s">
        <v>98</v>
      </c>
      <c r="B6" s="151"/>
      <c r="C6" s="167">
        <f>SUM(C7:C9)</f>
        <v>11</v>
      </c>
      <c r="D6" s="167">
        <f>SUM(D7:D9)</f>
        <v>101</v>
      </c>
      <c r="E6" s="70" t="s">
        <v>78</v>
      </c>
      <c r="F6" s="38"/>
      <c r="G6" s="167">
        <f>SUM(G7:G9)</f>
        <v>435</v>
      </c>
      <c r="H6" s="167">
        <f>SUM(H7:H9)</f>
        <v>443</v>
      </c>
      <c r="I6" s="167">
        <f>SUM(I7:I9)</f>
        <v>477</v>
      </c>
      <c r="J6" s="167">
        <f>SUM(J7:J9)</f>
        <v>480</v>
      </c>
      <c r="K6" s="167">
        <f>SUM(K7:K9)</f>
        <v>433</v>
      </c>
      <c r="L6" s="167">
        <f aca="true" t="shared" si="0" ref="L6:L32">SUM(G6:K6)</f>
        <v>2268</v>
      </c>
      <c r="M6" s="70" t="s">
        <v>78</v>
      </c>
      <c r="N6" s="70" t="s">
        <v>78</v>
      </c>
      <c r="O6" s="70" t="s">
        <v>78</v>
      </c>
      <c r="P6" s="70" t="s">
        <v>78</v>
      </c>
      <c r="Q6" s="56"/>
      <c r="R6" s="67"/>
    </row>
    <row r="7" spans="1:18" ht="12.75">
      <c r="A7" s="203"/>
      <c r="B7" s="146" t="s">
        <v>99</v>
      </c>
      <c r="C7" s="204">
        <v>3</v>
      </c>
      <c r="D7" s="204">
        <v>31</v>
      </c>
      <c r="E7" s="70" t="s">
        <v>78</v>
      </c>
      <c r="F7" s="38"/>
      <c r="G7" s="204">
        <v>133</v>
      </c>
      <c r="H7" s="204">
        <v>137</v>
      </c>
      <c r="I7" s="204">
        <v>138</v>
      </c>
      <c r="J7" s="204">
        <v>142</v>
      </c>
      <c r="K7" s="204">
        <v>136</v>
      </c>
      <c r="L7" s="204">
        <f t="shared" si="0"/>
        <v>686</v>
      </c>
      <c r="M7" s="70" t="s">
        <v>78</v>
      </c>
      <c r="N7" s="70" t="s">
        <v>78</v>
      </c>
      <c r="O7" s="70" t="s">
        <v>78</v>
      </c>
      <c r="P7" s="70" t="s">
        <v>78</v>
      </c>
      <c r="Q7" s="56"/>
      <c r="R7" s="67"/>
    </row>
    <row r="8" spans="1:18" ht="12.75">
      <c r="A8" s="205"/>
      <c r="B8" s="146" t="s">
        <v>100</v>
      </c>
      <c r="C8" s="145">
        <v>5</v>
      </c>
      <c r="D8" s="145">
        <v>43</v>
      </c>
      <c r="E8" s="70" t="s">
        <v>78</v>
      </c>
      <c r="F8" s="103"/>
      <c r="G8" s="145">
        <v>185</v>
      </c>
      <c r="H8" s="145">
        <v>190</v>
      </c>
      <c r="I8" s="145">
        <v>215</v>
      </c>
      <c r="J8" s="145">
        <v>196</v>
      </c>
      <c r="K8" s="145">
        <v>185</v>
      </c>
      <c r="L8" s="145">
        <f t="shared" si="0"/>
        <v>971</v>
      </c>
      <c r="M8" s="70" t="s">
        <v>78</v>
      </c>
      <c r="N8" s="70" t="s">
        <v>78</v>
      </c>
      <c r="O8" s="70" t="s">
        <v>78</v>
      </c>
      <c r="P8" s="70" t="s">
        <v>78</v>
      </c>
      <c r="Q8" s="56"/>
      <c r="R8" s="67"/>
    </row>
    <row r="9" spans="1:18" ht="12.75">
      <c r="A9" s="205"/>
      <c r="B9" s="146" t="s">
        <v>101</v>
      </c>
      <c r="C9" s="204">
        <v>3</v>
      </c>
      <c r="D9" s="204">
        <v>27</v>
      </c>
      <c r="E9" s="70" t="s">
        <v>78</v>
      </c>
      <c r="F9" s="103"/>
      <c r="G9" s="204">
        <v>117</v>
      </c>
      <c r="H9" s="204">
        <v>116</v>
      </c>
      <c r="I9" s="204">
        <v>124</v>
      </c>
      <c r="J9" s="204">
        <v>142</v>
      </c>
      <c r="K9" s="204">
        <v>112</v>
      </c>
      <c r="L9" s="204">
        <f t="shared" si="0"/>
        <v>611</v>
      </c>
      <c r="M9" s="70" t="s">
        <v>78</v>
      </c>
      <c r="N9" s="70" t="s">
        <v>78</v>
      </c>
      <c r="O9" s="70" t="s">
        <v>78</v>
      </c>
      <c r="P9" s="70" t="s">
        <v>78</v>
      </c>
      <c r="Q9" s="56"/>
      <c r="R9" s="67"/>
    </row>
    <row r="10" spans="1:18" ht="12.75">
      <c r="A10" s="206" t="s">
        <v>12</v>
      </c>
      <c r="B10" s="206"/>
      <c r="C10" s="152">
        <f>SUM(C11:C13)</f>
        <v>10</v>
      </c>
      <c r="D10" s="152">
        <f>SUM(D11:D13)</f>
        <v>102</v>
      </c>
      <c r="E10" s="70" t="s">
        <v>78</v>
      </c>
      <c r="F10" s="103"/>
      <c r="G10" s="152">
        <f>SUM(G11:G13)</f>
        <v>452</v>
      </c>
      <c r="H10" s="152">
        <f>SUM(H11:H13)</f>
        <v>438</v>
      </c>
      <c r="I10" s="152">
        <f>SUM(I11:I13)</f>
        <v>478</v>
      </c>
      <c r="J10" s="152">
        <f>SUM(J11:J13)</f>
        <v>487</v>
      </c>
      <c r="K10" s="152">
        <f>SUM(K11:K13)</f>
        <v>461</v>
      </c>
      <c r="L10" s="152">
        <f t="shared" si="0"/>
        <v>2316</v>
      </c>
      <c r="M10" s="70" t="s">
        <v>78</v>
      </c>
      <c r="N10" s="70" t="s">
        <v>78</v>
      </c>
      <c r="O10" s="70" t="s">
        <v>78</v>
      </c>
      <c r="P10" s="70" t="s">
        <v>78</v>
      </c>
      <c r="Q10" s="56"/>
      <c r="R10" s="67"/>
    </row>
    <row r="11" spans="1:18" ht="12.75">
      <c r="A11" s="203"/>
      <c r="B11" s="146" t="s">
        <v>122</v>
      </c>
      <c r="C11" s="204">
        <v>4</v>
      </c>
      <c r="D11" s="204">
        <v>48</v>
      </c>
      <c r="E11" s="70" t="s">
        <v>78</v>
      </c>
      <c r="F11" s="38"/>
      <c r="G11" s="204">
        <v>208</v>
      </c>
      <c r="H11" s="204">
        <v>205</v>
      </c>
      <c r="I11" s="204">
        <v>218</v>
      </c>
      <c r="J11" s="204">
        <v>225</v>
      </c>
      <c r="K11" s="204">
        <v>209</v>
      </c>
      <c r="L11" s="204">
        <f t="shared" si="0"/>
        <v>1065</v>
      </c>
      <c r="M11" s="70" t="s">
        <v>78</v>
      </c>
      <c r="N11" s="70" t="s">
        <v>78</v>
      </c>
      <c r="O11" s="70" t="s">
        <v>78</v>
      </c>
      <c r="P11" s="70" t="s">
        <v>78</v>
      </c>
      <c r="Q11" s="56"/>
      <c r="R11" s="67"/>
    </row>
    <row r="12" spans="1:18" ht="12.75">
      <c r="A12" s="205"/>
      <c r="B12" s="146" t="s">
        <v>103</v>
      </c>
      <c r="C12" s="204">
        <v>4</v>
      </c>
      <c r="D12" s="204">
        <v>33</v>
      </c>
      <c r="E12" s="70" t="s">
        <v>78</v>
      </c>
      <c r="F12" s="103"/>
      <c r="G12" s="204">
        <v>157</v>
      </c>
      <c r="H12" s="204">
        <v>146</v>
      </c>
      <c r="I12" s="204">
        <v>164</v>
      </c>
      <c r="J12" s="204">
        <v>143</v>
      </c>
      <c r="K12" s="204">
        <v>156</v>
      </c>
      <c r="L12" s="204">
        <f t="shared" si="0"/>
        <v>766</v>
      </c>
      <c r="M12" s="70" t="s">
        <v>78</v>
      </c>
      <c r="N12" s="70" t="s">
        <v>78</v>
      </c>
      <c r="O12" s="70" t="s">
        <v>78</v>
      </c>
      <c r="P12" s="70" t="s">
        <v>78</v>
      </c>
      <c r="Q12" s="56"/>
      <c r="R12" s="67"/>
    </row>
    <row r="13" spans="1:18" ht="12.75">
      <c r="A13" s="205"/>
      <c r="B13" s="146" t="s">
        <v>104</v>
      </c>
      <c r="C13" s="204">
        <v>2</v>
      </c>
      <c r="D13" s="204">
        <v>21</v>
      </c>
      <c r="E13" s="70" t="s">
        <v>78</v>
      </c>
      <c r="F13" s="103"/>
      <c r="G13" s="204">
        <v>87</v>
      </c>
      <c r="H13" s="204">
        <v>87</v>
      </c>
      <c r="I13" s="204">
        <v>96</v>
      </c>
      <c r="J13" s="204">
        <v>119</v>
      </c>
      <c r="K13" s="204">
        <v>96</v>
      </c>
      <c r="L13" s="204">
        <f t="shared" si="0"/>
        <v>485</v>
      </c>
      <c r="M13" s="70" t="s">
        <v>78</v>
      </c>
      <c r="N13" s="70" t="s">
        <v>78</v>
      </c>
      <c r="O13" s="70" t="s">
        <v>78</v>
      </c>
      <c r="P13" s="70" t="s">
        <v>78</v>
      </c>
      <c r="Q13" s="56"/>
      <c r="R13" s="67"/>
    </row>
    <row r="14" spans="1:18" ht="12.75">
      <c r="A14" s="206" t="s">
        <v>105</v>
      </c>
      <c r="B14" s="206"/>
      <c r="C14" s="152">
        <f>SUM(C15:C18)</f>
        <v>8</v>
      </c>
      <c r="D14" s="152">
        <f>SUM(D15:D18)</f>
        <v>94</v>
      </c>
      <c r="E14" s="70" t="s">
        <v>78</v>
      </c>
      <c r="F14" s="38"/>
      <c r="G14" s="152">
        <f>SUM(G15:G18)</f>
        <v>407</v>
      </c>
      <c r="H14" s="152">
        <f>SUM(H15:H18)</f>
        <v>455</v>
      </c>
      <c r="I14" s="152">
        <f>SUM(I15:I18)</f>
        <v>434</v>
      </c>
      <c r="J14" s="152">
        <f>SUM(J15:J18)</f>
        <v>448</v>
      </c>
      <c r="K14" s="152">
        <f>SUM(K15:K18)</f>
        <v>414</v>
      </c>
      <c r="L14" s="152">
        <f t="shared" si="0"/>
        <v>2158</v>
      </c>
      <c r="M14" s="70" t="s">
        <v>78</v>
      </c>
      <c r="N14" s="70" t="s">
        <v>78</v>
      </c>
      <c r="O14" s="70" t="s">
        <v>78</v>
      </c>
      <c r="P14" s="70" t="s">
        <v>78</v>
      </c>
      <c r="Q14" s="56"/>
      <c r="R14" s="67"/>
    </row>
    <row r="15" spans="1:18" ht="12.75">
      <c r="A15" s="205"/>
      <c r="B15" s="146" t="s">
        <v>106</v>
      </c>
      <c r="C15" s="204">
        <v>4</v>
      </c>
      <c r="D15" s="204">
        <v>43</v>
      </c>
      <c r="E15" s="70" t="s">
        <v>78</v>
      </c>
      <c r="F15" s="103"/>
      <c r="G15" s="204">
        <v>188</v>
      </c>
      <c r="H15" s="204">
        <v>214</v>
      </c>
      <c r="I15" s="204">
        <v>211</v>
      </c>
      <c r="J15" s="204">
        <v>220</v>
      </c>
      <c r="K15" s="204">
        <v>199</v>
      </c>
      <c r="L15" s="204">
        <f t="shared" si="0"/>
        <v>1032</v>
      </c>
      <c r="M15" s="70" t="s">
        <v>78</v>
      </c>
      <c r="N15" s="70" t="s">
        <v>78</v>
      </c>
      <c r="O15" s="70" t="s">
        <v>78</v>
      </c>
      <c r="P15" s="70" t="s">
        <v>78</v>
      </c>
      <c r="Q15" s="56"/>
      <c r="R15" s="67"/>
    </row>
    <row r="16" spans="1:18" ht="12.75">
      <c r="A16" s="205"/>
      <c r="B16" s="146" t="s">
        <v>107</v>
      </c>
      <c r="C16" s="204">
        <v>1</v>
      </c>
      <c r="D16" s="204">
        <v>10</v>
      </c>
      <c r="E16" s="70" t="s">
        <v>78</v>
      </c>
      <c r="F16" s="103"/>
      <c r="G16" s="204">
        <v>40</v>
      </c>
      <c r="H16" s="204">
        <v>44</v>
      </c>
      <c r="I16" s="204">
        <v>46</v>
      </c>
      <c r="J16" s="204">
        <v>44</v>
      </c>
      <c r="K16" s="204">
        <v>41</v>
      </c>
      <c r="L16" s="204">
        <f t="shared" si="0"/>
        <v>215</v>
      </c>
      <c r="M16" s="70" t="s">
        <v>78</v>
      </c>
      <c r="N16" s="70" t="s">
        <v>78</v>
      </c>
      <c r="O16" s="70" t="s">
        <v>78</v>
      </c>
      <c r="P16" s="70" t="s">
        <v>78</v>
      </c>
      <c r="Q16" s="56"/>
      <c r="R16" s="67"/>
    </row>
    <row r="17" spans="1:18" ht="12.75">
      <c r="A17" s="203"/>
      <c r="B17" s="146" t="s">
        <v>108</v>
      </c>
      <c r="C17" s="204">
        <v>2</v>
      </c>
      <c r="D17" s="204">
        <v>26</v>
      </c>
      <c r="E17" s="70" t="s">
        <v>78</v>
      </c>
      <c r="F17" s="49"/>
      <c r="G17" s="204">
        <v>109</v>
      </c>
      <c r="H17" s="204">
        <v>120</v>
      </c>
      <c r="I17" s="204">
        <v>104</v>
      </c>
      <c r="J17" s="204">
        <v>109</v>
      </c>
      <c r="K17" s="204">
        <v>102</v>
      </c>
      <c r="L17" s="204">
        <f t="shared" si="0"/>
        <v>544</v>
      </c>
      <c r="M17" s="70" t="s">
        <v>78</v>
      </c>
      <c r="N17" s="70" t="s">
        <v>78</v>
      </c>
      <c r="O17" s="70" t="s">
        <v>78</v>
      </c>
      <c r="P17" s="70" t="s">
        <v>78</v>
      </c>
      <c r="Q17" s="56"/>
      <c r="R17" s="67"/>
    </row>
    <row r="18" spans="1:18" ht="12.75">
      <c r="A18" s="203"/>
      <c r="B18" s="146" t="s">
        <v>109</v>
      </c>
      <c r="C18" s="204">
        <v>1</v>
      </c>
      <c r="D18" s="204">
        <v>15</v>
      </c>
      <c r="E18" s="70" t="s">
        <v>78</v>
      </c>
      <c r="F18" s="38"/>
      <c r="G18" s="204">
        <v>70</v>
      </c>
      <c r="H18" s="204">
        <v>77</v>
      </c>
      <c r="I18" s="204">
        <v>73</v>
      </c>
      <c r="J18" s="204">
        <v>75</v>
      </c>
      <c r="K18" s="204">
        <v>72</v>
      </c>
      <c r="L18" s="204">
        <f t="shared" si="0"/>
        <v>367</v>
      </c>
      <c r="M18" s="70" t="s">
        <v>78</v>
      </c>
      <c r="N18" s="70" t="s">
        <v>78</v>
      </c>
      <c r="O18" s="70" t="s">
        <v>78</v>
      </c>
      <c r="P18" s="70" t="s">
        <v>78</v>
      </c>
      <c r="Q18" s="56"/>
      <c r="R18" s="67"/>
    </row>
    <row r="19" spans="1:18" ht="12.75">
      <c r="A19" s="151" t="s">
        <v>110</v>
      </c>
      <c r="B19" s="151"/>
      <c r="C19" s="167">
        <f>SUM(C20:C21)</f>
        <v>9</v>
      </c>
      <c r="D19" s="167">
        <f>SUM(D20:D21)</f>
        <v>98</v>
      </c>
      <c r="E19" s="70" t="s">
        <v>78</v>
      </c>
      <c r="F19" s="103"/>
      <c r="G19" s="167">
        <f>SUM(G20:G21)</f>
        <v>428</v>
      </c>
      <c r="H19" s="167">
        <f>SUM(H20:H21)</f>
        <v>427</v>
      </c>
      <c r="I19" s="167">
        <f>SUM(I20:I21)</f>
        <v>410</v>
      </c>
      <c r="J19" s="167">
        <f>SUM(J20:J21)</f>
        <v>429</v>
      </c>
      <c r="K19" s="167">
        <f>SUM(K20:K21)</f>
        <v>389</v>
      </c>
      <c r="L19" s="167">
        <f t="shared" si="0"/>
        <v>2083</v>
      </c>
      <c r="M19" s="70" t="s">
        <v>78</v>
      </c>
      <c r="N19" s="70" t="s">
        <v>78</v>
      </c>
      <c r="O19" s="70" t="s">
        <v>78</v>
      </c>
      <c r="P19" s="70" t="s">
        <v>78</v>
      </c>
      <c r="Q19" s="56"/>
      <c r="R19" s="67"/>
    </row>
    <row r="20" spans="1:18" ht="12.75">
      <c r="A20" s="205"/>
      <c r="B20" s="146" t="s">
        <v>111</v>
      </c>
      <c r="C20" s="204">
        <v>5</v>
      </c>
      <c r="D20" s="204">
        <v>51</v>
      </c>
      <c r="E20" s="70" t="s">
        <v>78</v>
      </c>
      <c r="F20" s="103"/>
      <c r="G20" s="204">
        <v>219</v>
      </c>
      <c r="H20" s="204">
        <v>215</v>
      </c>
      <c r="I20" s="204">
        <v>214</v>
      </c>
      <c r="J20" s="204">
        <v>212</v>
      </c>
      <c r="K20" s="204">
        <v>207</v>
      </c>
      <c r="L20" s="204">
        <f t="shared" si="0"/>
        <v>1067</v>
      </c>
      <c r="M20" s="70" t="s">
        <v>78</v>
      </c>
      <c r="N20" s="70" t="s">
        <v>78</v>
      </c>
      <c r="O20" s="70" t="s">
        <v>78</v>
      </c>
      <c r="P20" s="70" t="s">
        <v>78</v>
      </c>
      <c r="Q20" s="56"/>
      <c r="R20" s="67"/>
    </row>
    <row r="21" spans="1:18" ht="12.75">
      <c r="A21" s="205"/>
      <c r="B21" s="146" t="s">
        <v>112</v>
      </c>
      <c r="C21" s="204">
        <v>4</v>
      </c>
      <c r="D21" s="204">
        <v>47</v>
      </c>
      <c r="E21" s="70" t="s">
        <v>78</v>
      </c>
      <c r="F21" s="103"/>
      <c r="G21" s="204">
        <v>209</v>
      </c>
      <c r="H21" s="204">
        <v>212</v>
      </c>
      <c r="I21" s="204">
        <v>196</v>
      </c>
      <c r="J21" s="204">
        <v>217</v>
      </c>
      <c r="K21" s="204">
        <v>182</v>
      </c>
      <c r="L21" s="204">
        <f t="shared" si="0"/>
        <v>1016</v>
      </c>
      <c r="M21" s="70" t="s">
        <v>78</v>
      </c>
      <c r="N21" s="70" t="s">
        <v>78</v>
      </c>
      <c r="O21" s="70" t="s">
        <v>78</v>
      </c>
      <c r="P21" s="70" t="s">
        <v>78</v>
      </c>
      <c r="Q21" s="56"/>
      <c r="R21" s="67"/>
    </row>
    <row r="22" spans="1:18" ht="12.75">
      <c r="A22" s="206" t="s">
        <v>16</v>
      </c>
      <c r="B22" s="206"/>
      <c r="C22" s="167">
        <f>SUM(C23:C26)</f>
        <v>8</v>
      </c>
      <c r="D22" s="167">
        <f>SUM(D23:D26)</f>
        <v>93</v>
      </c>
      <c r="E22" s="70" t="s">
        <v>78</v>
      </c>
      <c r="F22" s="38"/>
      <c r="G22" s="167">
        <f>SUM(G23:G26)</f>
        <v>436</v>
      </c>
      <c r="H22" s="167">
        <f>SUM(H23:H26)</f>
        <v>414</v>
      </c>
      <c r="I22" s="167">
        <f>SUM(I23:I26)</f>
        <v>438</v>
      </c>
      <c r="J22" s="167">
        <f>SUM(J23:J26)</f>
        <v>422</v>
      </c>
      <c r="K22" s="167">
        <f>SUM(K23:K26)</f>
        <v>468</v>
      </c>
      <c r="L22" s="167">
        <f t="shared" si="0"/>
        <v>2178</v>
      </c>
      <c r="M22" s="70" t="s">
        <v>78</v>
      </c>
      <c r="N22" s="70" t="s">
        <v>78</v>
      </c>
      <c r="O22" s="70" t="s">
        <v>78</v>
      </c>
      <c r="P22" s="70" t="s">
        <v>78</v>
      </c>
      <c r="Q22" s="56"/>
      <c r="R22" s="67"/>
    </row>
    <row r="23" spans="1:18" ht="12.75">
      <c r="A23" s="205"/>
      <c r="B23" s="146" t="s">
        <v>113</v>
      </c>
      <c r="C23" s="204">
        <v>1</v>
      </c>
      <c r="D23" s="204">
        <v>13</v>
      </c>
      <c r="E23" s="70" t="s">
        <v>78</v>
      </c>
      <c r="F23" s="103"/>
      <c r="G23" s="204">
        <v>75</v>
      </c>
      <c r="H23" s="204">
        <v>51</v>
      </c>
      <c r="I23" s="204">
        <v>73</v>
      </c>
      <c r="J23" s="204">
        <v>52</v>
      </c>
      <c r="K23" s="204">
        <v>73</v>
      </c>
      <c r="L23" s="204">
        <f t="shared" si="0"/>
        <v>324</v>
      </c>
      <c r="M23" s="70" t="s">
        <v>78</v>
      </c>
      <c r="N23" s="70" t="s">
        <v>78</v>
      </c>
      <c r="O23" s="70" t="s">
        <v>78</v>
      </c>
      <c r="P23" s="70" t="s">
        <v>78</v>
      </c>
      <c r="Q23" s="56"/>
      <c r="R23" s="67"/>
    </row>
    <row r="24" spans="1:18" ht="12.75">
      <c r="A24" s="205"/>
      <c r="B24" s="146" t="s">
        <v>114</v>
      </c>
      <c r="C24" s="204">
        <v>1</v>
      </c>
      <c r="D24" s="204">
        <v>20</v>
      </c>
      <c r="E24" s="70" t="s">
        <v>78</v>
      </c>
      <c r="F24" s="103"/>
      <c r="G24" s="204">
        <v>98</v>
      </c>
      <c r="H24" s="204">
        <v>90</v>
      </c>
      <c r="I24" s="204">
        <v>100</v>
      </c>
      <c r="J24" s="204">
        <v>108</v>
      </c>
      <c r="K24" s="204">
        <v>102</v>
      </c>
      <c r="L24" s="204">
        <f t="shared" si="0"/>
        <v>498</v>
      </c>
      <c r="M24" s="70" t="s">
        <v>78</v>
      </c>
      <c r="N24" s="70" t="s">
        <v>78</v>
      </c>
      <c r="O24" s="70" t="s">
        <v>78</v>
      </c>
      <c r="P24" s="70" t="s">
        <v>78</v>
      </c>
      <c r="Q24" s="56"/>
      <c r="R24" s="67"/>
    </row>
    <row r="25" spans="1:18" ht="12.75">
      <c r="A25" s="203"/>
      <c r="B25" s="146" t="s">
        <v>115</v>
      </c>
      <c r="C25" s="204">
        <v>2</v>
      </c>
      <c r="D25" s="204">
        <v>18</v>
      </c>
      <c r="E25" s="70" t="s">
        <v>78</v>
      </c>
      <c r="F25" s="38"/>
      <c r="G25" s="204">
        <v>73</v>
      </c>
      <c r="H25" s="204">
        <v>68</v>
      </c>
      <c r="I25" s="204">
        <v>73</v>
      </c>
      <c r="J25" s="204">
        <v>69</v>
      </c>
      <c r="K25" s="204">
        <v>87</v>
      </c>
      <c r="L25" s="204">
        <f t="shared" si="0"/>
        <v>370</v>
      </c>
      <c r="M25" s="70" t="s">
        <v>78</v>
      </c>
      <c r="N25" s="70" t="s">
        <v>78</v>
      </c>
      <c r="O25" s="70" t="s">
        <v>78</v>
      </c>
      <c r="P25" s="70" t="s">
        <v>78</v>
      </c>
      <c r="Q25" s="56"/>
      <c r="R25" s="67"/>
    </row>
    <row r="26" spans="1:18" ht="12.75">
      <c r="A26" s="205"/>
      <c r="B26" s="146" t="s">
        <v>116</v>
      </c>
      <c r="C26" s="204">
        <v>4</v>
      </c>
      <c r="D26" s="204">
        <v>42</v>
      </c>
      <c r="E26" s="70" t="s">
        <v>78</v>
      </c>
      <c r="F26" s="103"/>
      <c r="G26" s="204">
        <v>190</v>
      </c>
      <c r="H26" s="204">
        <v>205</v>
      </c>
      <c r="I26" s="204">
        <v>192</v>
      </c>
      <c r="J26" s="204">
        <v>193</v>
      </c>
      <c r="K26" s="204">
        <v>206</v>
      </c>
      <c r="L26" s="204">
        <f t="shared" si="0"/>
        <v>986</v>
      </c>
      <c r="M26" s="70" t="s">
        <v>78</v>
      </c>
      <c r="N26" s="70" t="s">
        <v>78</v>
      </c>
      <c r="O26" s="70" t="s">
        <v>78</v>
      </c>
      <c r="P26" s="70" t="s">
        <v>78</v>
      </c>
      <c r="Q26" s="56"/>
      <c r="R26" s="67"/>
    </row>
    <row r="27" spans="1:18" ht="12.75">
      <c r="A27" s="206" t="s">
        <v>19</v>
      </c>
      <c r="B27" s="206"/>
      <c r="C27" s="152">
        <f>SUM(C28:C29)</f>
        <v>7</v>
      </c>
      <c r="D27" s="152">
        <f>SUM(D28:D29)</f>
        <v>95</v>
      </c>
      <c r="E27" s="70" t="s">
        <v>78</v>
      </c>
      <c r="F27" s="103"/>
      <c r="G27" s="152">
        <f>SUM(G28:G29)</f>
        <v>430</v>
      </c>
      <c r="H27" s="152">
        <f>SUM(H28:H29)</f>
        <v>398</v>
      </c>
      <c r="I27" s="152">
        <f>SUM(I28:I29)</f>
        <v>455</v>
      </c>
      <c r="J27" s="152">
        <f>SUM(J28:J29)</f>
        <v>432</v>
      </c>
      <c r="K27" s="152">
        <f>SUM(K28:K29)</f>
        <v>418</v>
      </c>
      <c r="L27" s="152">
        <f t="shared" si="0"/>
        <v>2133</v>
      </c>
      <c r="M27" s="70" t="s">
        <v>78</v>
      </c>
      <c r="N27" s="70" t="s">
        <v>78</v>
      </c>
      <c r="O27" s="70" t="s">
        <v>78</v>
      </c>
      <c r="P27" s="70" t="s">
        <v>78</v>
      </c>
      <c r="Q27" s="56"/>
      <c r="R27" s="67"/>
    </row>
    <row r="28" spans="1:18" ht="12.75">
      <c r="A28" s="203"/>
      <c r="B28" s="146" t="s">
        <v>117</v>
      </c>
      <c r="C28" s="204">
        <v>5</v>
      </c>
      <c r="D28" s="204">
        <v>64</v>
      </c>
      <c r="E28" s="70" t="s">
        <v>78</v>
      </c>
      <c r="F28" s="38"/>
      <c r="G28" s="204">
        <v>283</v>
      </c>
      <c r="H28" s="204">
        <v>279</v>
      </c>
      <c r="I28" s="204">
        <v>326</v>
      </c>
      <c r="J28" s="204">
        <v>301</v>
      </c>
      <c r="K28" s="204">
        <v>290</v>
      </c>
      <c r="L28" s="204">
        <f t="shared" si="0"/>
        <v>1479</v>
      </c>
      <c r="M28" s="70" t="s">
        <v>78</v>
      </c>
      <c r="N28" s="70" t="s">
        <v>78</v>
      </c>
      <c r="O28" s="70" t="s">
        <v>78</v>
      </c>
      <c r="P28" s="70" t="s">
        <v>78</v>
      </c>
      <c r="Q28" s="56"/>
      <c r="R28" s="67"/>
    </row>
    <row r="29" spans="1:18" ht="12.75">
      <c r="A29" s="205"/>
      <c r="B29" s="146" t="s">
        <v>118</v>
      </c>
      <c r="C29" s="204">
        <v>2</v>
      </c>
      <c r="D29" s="204">
        <v>31</v>
      </c>
      <c r="E29" s="70" t="s">
        <v>78</v>
      </c>
      <c r="F29" s="103"/>
      <c r="G29" s="204">
        <v>147</v>
      </c>
      <c r="H29" s="204">
        <v>119</v>
      </c>
      <c r="I29" s="204">
        <v>129</v>
      </c>
      <c r="J29" s="204">
        <v>131</v>
      </c>
      <c r="K29" s="204">
        <v>128</v>
      </c>
      <c r="L29" s="204">
        <f t="shared" si="0"/>
        <v>654</v>
      </c>
      <c r="M29" s="70" t="s">
        <v>78</v>
      </c>
      <c r="N29" s="70" t="s">
        <v>78</v>
      </c>
      <c r="O29" s="70" t="s">
        <v>78</v>
      </c>
      <c r="P29" s="70" t="s">
        <v>78</v>
      </c>
      <c r="Q29" s="56"/>
      <c r="R29" s="67"/>
    </row>
    <row r="30" spans="1:18" ht="12.75">
      <c r="A30" s="207" t="s">
        <v>119</v>
      </c>
      <c r="B30" s="207"/>
      <c r="C30" s="208">
        <f>+C16+C25+C24+C17</f>
        <v>6</v>
      </c>
      <c r="D30" s="208">
        <f>+D16+D25+D24+D17</f>
        <v>74</v>
      </c>
      <c r="E30" s="70" t="s">
        <v>78</v>
      </c>
      <c r="F30" s="103"/>
      <c r="G30" s="208">
        <f>+G16+G25+G24+G17</f>
        <v>320</v>
      </c>
      <c r="H30" s="208">
        <f>+H16+H25+H24+H17</f>
        <v>322</v>
      </c>
      <c r="I30" s="208">
        <f>+I16+I25+I24+I17</f>
        <v>323</v>
      </c>
      <c r="J30" s="208">
        <f>+J16+J25+J24+J17</f>
        <v>330</v>
      </c>
      <c r="K30" s="208">
        <f>+K16+K25+K24+K17</f>
        <v>332</v>
      </c>
      <c r="L30" s="208">
        <f t="shared" si="0"/>
        <v>1627</v>
      </c>
      <c r="M30" s="70" t="s">
        <v>78</v>
      </c>
      <c r="N30" s="70" t="s">
        <v>78</v>
      </c>
      <c r="O30" s="70" t="s">
        <v>78</v>
      </c>
      <c r="P30" s="70" t="s">
        <v>78</v>
      </c>
      <c r="Q30" s="56"/>
      <c r="R30" s="67"/>
    </row>
    <row r="31" spans="1:18" ht="12.75">
      <c r="A31" s="207" t="s">
        <v>120</v>
      </c>
      <c r="B31" s="207"/>
      <c r="C31" s="208">
        <f>+C7+C8+C9+C11+C12+C13+C15+C18+C20+C21+C23+C26+C28+C29</f>
        <v>47</v>
      </c>
      <c r="D31" s="208">
        <f>+D7+D8+D9+D11+D12+D13+D15+D18+D20+D21+D23+D26+D28+D29</f>
        <v>509</v>
      </c>
      <c r="E31" s="70"/>
      <c r="F31" s="103"/>
      <c r="G31" s="208">
        <f>+G7+G8+G9+G11+G12+G13+G15+G18+G20+G21+G23+G26+G28+G29</f>
        <v>2268</v>
      </c>
      <c r="H31" s="208">
        <f>+H7+H8+H9+H11+H12+H13+H15+H18+H20+H21+H23+H26+H28+H29</f>
        <v>2253</v>
      </c>
      <c r="I31" s="208">
        <f>+I7+I8+I9+I11+I12+I13+I15+I18+I20+I21+I23+I26+I28+I29</f>
        <v>2369</v>
      </c>
      <c r="J31" s="208">
        <f>+J7+J8+J9+J11+J12+J13+J15+J18+J20+J21+J23+J26+J28+J29</f>
        <v>2368</v>
      </c>
      <c r="K31" s="208">
        <f>+K7+K8+K9+K11+K12+K13+K15+K18+K20+K21+K23+K26+K28+K29</f>
        <v>2251</v>
      </c>
      <c r="L31" s="208">
        <f t="shared" si="0"/>
        <v>11509</v>
      </c>
      <c r="M31" s="70"/>
      <c r="N31" s="70"/>
      <c r="O31" s="70"/>
      <c r="P31" s="70"/>
      <c r="Q31" s="56"/>
      <c r="R31" s="67"/>
    </row>
    <row r="32" spans="1:18" ht="12.75">
      <c r="A32" s="207" t="s">
        <v>52</v>
      </c>
      <c r="B32" s="207"/>
      <c r="C32" s="210">
        <f>+C6+C10+C14+C19+C22+C27</f>
        <v>53</v>
      </c>
      <c r="D32" s="210">
        <f>+D6+D10+D14+D19+D22+D27</f>
        <v>583</v>
      </c>
      <c r="E32" s="70" t="s">
        <v>78</v>
      </c>
      <c r="F32" s="23"/>
      <c r="G32" s="210">
        <f>+G6+G10+G14+G19+G22+G27</f>
        <v>2588</v>
      </c>
      <c r="H32" s="210">
        <f>+H6+H10+H14+H19+H22+H27</f>
        <v>2575</v>
      </c>
      <c r="I32" s="210">
        <f>+I6+I10+I14+I19+I22+I27</f>
        <v>2692</v>
      </c>
      <c r="J32" s="210">
        <f>+J6+J10+J14+J19+J22+J27</f>
        <v>2698</v>
      </c>
      <c r="K32" s="210">
        <f>+K6+K10+K14+K19+K22+K27</f>
        <v>2583</v>
      </c>
      <c r="L32" s="210">
        <f t="shared" si="0"/>
        <v>13136</v>
      </c>
      <c r="M32" s="70" t="s">
        <v>78</v>
      </c>
      <c r="N32" s="70" t="s">
        <v>78</v>
      </c>
      <c r="O32" s="70" t="s">
        <v>78</v>
      </c>
      <c r="P32" s="70" t="s">
        <v>78</v>
      </c>
      <c r="Q32" s="56"/>
      <c r="R32" s="67"/>
    </row>
    <row r="33" spans="1:18" ht="3" customHeight="1">
      <c r="A33" s="105"/>
      <c r="B33" s="105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56"/>
      <c r="R33" s="56"/>
    </row>
    <row r="34" spans="1:18" ht="12.75">
      <c r="A34" s="107" t="s">
        <v>54</v>
      </c>
      <c r="B34" s="107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56"/>
      <c r="R34" s="56"/>
    </row>
    <row r="35" spans="1:16" ht="12.75">
      <c r="A35" s="107" t="s">
        <v>123</v>
      </c>
      <c r="B35" s="60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41"/>
      <c r="O35" s="41"/>
      <c r="P35" s="41"/>
    </row>
    <row r="36" spans="1:16" ht="12.75">
      <c r="A36" s="61"/>
      <c r="B36" s="6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42"/>
      <c r="O36" s="43"/>
      <c r="P36" s="45"/>
    </row>
    <row r="37" spans="1:16" ht="12.75">
      <c r="A37" s="62"/>
      <c r="B37" s="62"/>
      <c r="G37" s="42"/>
      <c r="H37" s="42"/>
      <c r="I37" s="42"/>
      <c r="J37" s="42"/>
      <c r="K37" s="51"/>
      <c r="N37" s="47"/>
      <c r="O37" s="47"/>
      <c r="P37" s="45"/>
    </row>
    <row r="38" spans="1:16" ht="12.75">
      <c r="A38" s="63"/>
      <c r="B38" s="63"/>
      <c r="G38" s="42"/>
      <c r="H38" s="42"/>
      <c r="I38" s="42"/>
      <c r="J38" s="42"/>
      <c r="K38" s="51"/>
      <c r="N38" s="42"/>
      <c r="O38" s="42"/>
      <c r="P38" s="45"/>
    </row>
    <row r="39" spans="1:16" ht="12.75">
      <c r="A39" s="66"/>
      <c r="B39" s="209"/>
      <c r="C39" s="50"/>
      <c r="G39" s="42"/>
      <c r="H39" s="42"/>
      <c r="I39" s="42"/>
      <c r="J39" s="42"/>
      <c r="K39" s="51"/>
      <c r="N39" s="41"/>
      <c r="O39" s="41"/>
      <c r="P39" s="40"/>
    </row>
    <row r="40" spans="1:16" ht="12.75">
      <c r="A40" s="64"/>
      <c r="B40" s="64"/>
      <c r="C40" s="50"/>
      <c r="G40" s="42"/>
      <c r="H40" s="42"/>
      <c r="I40" s="42"/>
      <c r="J40" s="42"/>
      <c r="K40" s="51"/>
      <c r="N40" s="47"/>
      <c r="O40" s="47"/>
      <c r="P40" s="45"/>
    </row>
    <row r="41" spans="1:16" ht="12.75">
      <c r="A41" s="66"/>
      <c r="B41" s="209"/>
      <c r="C41" s="51"/>
      <c r="G41" s="42"/>
      <c r="H41" s="42"/>
      <c r="I41" s="42"/>
      <c r="J41" s="42"/>
      <c r="K41" s="51"/>
      <c r="N41" s="47"/>
      <c r="O41" s="47"/>
      <c r="P41" s="45"/>
    </row>
    <row r="42" spans="1:16" ht="12.75">
      <c r="A42" s="66"/>
      <c r="B42" s="209"/>
      <c r="C42" s="51"/>
      <c r="G42" s="42"/>
      <c r="H42" s="42"/>
      <c r="I42" s="42"/>
      <c r="J42" s="42"/>
      <c r="K42" s="51"/>
      <c r="N42" s="41"/>
      <c r="O42" s="41"/>
      <c r="P42" s="40"/>
    </row>
    <row r="43" spans="1:16" ht="12.75">
      <c r="A43" s="66"/>
      <c r="B43" s="209"/>
      <c r="C43" s="51"/>
      <c r="G43" s="38"/>
      <c r="H43" s="38"/>
      <c r="I43" s="38"/>
      <c r="J43" s="38"/>
      <c r="K43" s="50"/>
      <c r="N43" s="47"/>
      <c r="O43" s="47"/>
      <c r="P43" s="45"/>
    </row>
    <row r="44" spans="3:16" ht="12.75">
      <c r="C44" s="50"/>
      <c r="G44" s="42"/>
      <c r="H44" s="42"/>
      <c r="I44" s="42"/>
      <c r="J44" s="42"/>
      <c r="K44" s="42"/>
      <c r="N44" s="47"/>
      <c r="O44" s="47"/>
      <c r="P44" s="45"/>
    </row>
    <row r="45" spans="1:16" ht="12.75">
      <c r="A45" s="66"/>
      <c r="B45" s="209"/>
      <c r="C45" s="51"/>
      <c r="G45" s="42"/>
      <c r="H45" s="42"/>
      <c r="I45" s="42"/>
      <c r="J45" s="42"/>
      <c r="K45" s="42"/>
      <c r="N45" s="41"/>
      <c r="O45" s="41"/>
      <c r="P45" s="40"/>
    </row>
    <row r="46" spans="1:16" ht="12.75">
      <c r="A46" s="66"/>
      <c r="B46" s="209"/>
      <c r="C46" s="51"/>
      <c r="G46" s="42"/>
      <c r="H46" s="42"/>
      <c r="I46" s="42"/>
      <c r="J46" s="42"/>
      <c r="K46" s="42"/>
      <c r="N46" s="41"/>
      <c r="O46" s="41"/>
      <c r="P46" s="40"/>
    </row>
    <row r="47" spans="1:16" ht="12.75">
      <c r="A47" s="216"/>
      <c r="C47" s="50"/>
      <c r="G47" s="42"/>
      <c r="H47" s="42"/>
      <c r="I47" s="42"/>
      <c r="J47" s="42"/>
      <c r="K47" s="42"/>
      <c r="N47" s="47"/>
      <c r="O47" s="47"/>
      <c r="P47" s="45"/>
    </row>
    <row r="48" spans="1:16" ht="12.75">
      <c r="A48" s="66"/>
      <c r="B48" s="209"/>
      <c r="C48" s="51"/>
      <c r="G48" s="42"/>
      <c r="H48" s="42"/>
      <c r="I48" s="42"/>
      <c r="J48" s="42"/>
      <c r="K48" s="42"/>
      <c r="N48" s="42"/>
      <c r="O48" s="42"/>
      <c r="P48" s="45"/>
    </row>
    <row r="49" spans="1:16" ht="12.75">
      <c r="A49" s="66"/>
      <c r="B49" s="209"/>
      <c r="C49" s="51"/>
      <c r="G49" s="42"/>
      <c r="H49" s="42"/>
      <c r="I49" s="42"/>
      <c r="J49" s="42"/>
      <c r="K49" s="42"/>
      <c r="N49" s="47"/>
      <c r="O49" s="47"/>
      <c r="P49" s="45"/>
    </row>
    <row r="50" spans="1:16" ht="12.75">
      <c r="A50" s="66"/>
      <c r="B50" s="209"/>
      <c r="C50" s="50"/>
      <c r="G50" s="42"/>
      <c r="H50" s="42"/>
      <c r="I50" s="42"/>
      <c r="J50" s="42"/>
      <c r="K50" s="42"/>
      <c r="N50" s="41"/>
      <c r="O50" s="41"/>
      <c r="P50" s="40"/>
    </row>
    <row r="51" spans="1:16" ht="12.75">
      <c r="A51" s="66"/>
      <c r="B51" s="209"/>
      <c r="C51" s="50"/>
      <c r="G51" s="42"/>
      <c r="H51" s="42"/>
      <c r="I51" s="42"/>
      <c r="J51" s="42"/>
      <c r="K51" s="42"/>
      <c r="N51" s="47"/>
      <c r="O51" s="47"/>
      <c r="P51" s="45"/>
    </row>
    <row r="52" spans="1:16" ht="12.75">
      <c r="A52" s="66"/>
      <c r="B52" s="209"/>
      <c r="C52" s="51"/>
      <c r="G52" s="42"/>
      <c r="H52" s="42"/>
      <c r="I52" s="42"/>
      <c r="J52" s="42"/>
      <c r="K52" s="42"/>
      <c r="N52" s="47"/>
      <c r="O52" s="47"/>
      <c r="P52" s="45"/>
    </row>
    <row r="53" spans="1:16" ht="12.75">
      <c r="A53" s="66"/>
      <c r="B53" s="209"/>
      <c r="C53" s="51"/>
      <c r="N53" s="41"/>
      <c r="O53" s="41"/>
      <c r="P53" s="40"/>
    </row>
    <row r="54" spans="3:16" ht="12.75">
      <c r="C54" s="51"/>
      <c r="N54" s="47"/>
      <c r="O54" s="47"/>
      <c r="P54" s="45"/>
    </row>
    <row r="55" spans="1:16" ht="12.75">
      <c r="A55" s="66"/>
      <c r="B55" s="209"/>
      <c r="C55" s="50"/>
      <c r="N55" s="47"/>
      <c r="O55" s="47"/>
      <c r="P55" s="45"/>
    </row>
    <row r="56" spans="1:16" ht="12.75">
      <c r="A56" s="66"/>
      <c r="B56" s="209"/>
      <c r="C56" s="51"/>
      <c r="N56" s="41"/>
      <c r="O56" s="41"/>
      <c r="P56" s="40"/>
    </row>
    <row r="57" spans="3:16" ht="12.75">
      <c r="C57" s="51"/>
      <c r="N57" s="47"/>
      <c r="O57" s="47"/>
      <c r="P57" s="45"/>
    </row>
    <row r="58" spans="1:16" ht="12.75">
      <c r="A58" s="66"/>
      <c r="B58" s="209"/>
      <c r="C58" s="50"/>
      <c r="N58" s="47"/>
      <c r="O58" s="47"/>
      <c r="P58" s="45"/>
    </row>
    <row r="59" spans="1:16" ht="12.75">
      <c r="A59" s="66"/>
      <c r="B59" s="209"/>
      <c r="C59" s="51"/>
      <c r="N59" s="26"/>
      <c r="O59" s="26"/>
      <c r="P59" s="26"/>
    </row>
    <row r="60" ht="12.75">
      <c r="C60" s="51"/>
    </row>
    <row r="61" spans="1:3" ht="12.75">
      <c r="A61" s="66"/>
      <c r="B61" s="209"/>
      <c r="C61" s="50"/>
    </row>
    <row r="62" spans="1:3" ht="12.75">
      <c r="A62" s="66"/>
      <c r="B62" s="209"/>
      <c r="C62" s="51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3" r:id="rId1"/>
  <headerFooter alignWithMargins="0">
    <oddHeader>&amp;R420040.xls</oddHeader>
    <oddFooter>&amp;LComune di Bologna - Dipartimento Programmazione</oddFooter>
  </headerFooter>
  <ignoredErrors>
    <ignoredError sqref="G6:L6 C6:E10 C16:E19 C15 E15 C22:E24 C20 E20 C21 E21 C27:E28 C25 E25 C30:E31 E29 C13:E14 E11 G10:L10 L7:L9 G14:L14 L11:L13 G19:L19 L15:L18 G22:L22 L20:L21 G27:L27 L23:L26 G30:L32 L28:L29 C12 E12 C26 E26" unlockedFormula="1"/>
    <ignoredError sqref="I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R62"/>
  <sheetViews>
    <sheetView showZeros="0" zoomScale="90" zoomScaleNormal="90" zoomScalePageLayoutView="0" workbookViewId="0" topLeftCell="A1">
      <selection activeCell="B39" sqref="B39"/>
    </sheetView>
  </sheetViews>
  <sheetFormatPr defaultColWidth="9.00390625" defaultRowHeight="12"/>
  <cols>
    <col min="1" max="2" width="20.875" style="20" customWidth="1"/>
    <col min="3" max="4" width="9.25390625" style="20" bestFit="1" customWidth="1"/>
    <col min="5" max="5" width="9.00390625" style="20" bestFit="1" customWidth="1"/>
    <col min="6" max="6" width="2.625" style="20" customWidth="1"/>
    <col min="7" max="11" width="9.75390625" style="20" customWidth="1"/>
    <col min="12" max="12" width="9.25390625" style="20" bestFit="1" customWidth="1"/>
    <col min="13" max="13" width="9.25390625" style="20" hidden="1" customWidth="1"/>
    <col min="14" max="14" width="10.125" style="20" hidden="1" customWidth="1"/>
    <col min="15" max="16" width="10.875" style="20" hidden="1" customWidth="1"/>
    <col min="17" max="17" width="9.125" style="20" customWidth="1"/>
    <col min="18" max="18" width="10.125" style="20" bestFit="1" customWidth="1"/>
    <col min="19" max="16384" width="9.125" style="20" customWidth="1"/>
  </cols>
  <sheetData>
    <row r="1" spans="1:18" ht="15">
      <c r="A1" s="71" t="s">
        <v>61</v>
      </c>
      <c r="B1" s="71"/>
      <c r="C1" s="71"/>
      <c r="D1" s="71"/>
      <c r="E1" s="71"/>
      <c r="F1" s="71"/>
      <c r="G1" s="71"/>
      <c r="H1" s="55"/>
      <c r="I1" s="73" t="s">
        <v>26</v>
      </c>
      <c r="J1" s="72"/>
      <c r="K1" s="72"/>
      <c r="L1" s="72"/>
      <c r="M1" s="72"/>
      <c r="N1" s="72"/>
      <c r="O1" s="72"/>
      <c r="P1" s="72"/>
      <c r="Q1" s="56"/>
      <c r="R1" s="56"/>
    </row>
    <row r="2" spans="1:18" ht="15">
      <c r="A2" s="74" t="s">
        <v>124</v>
      </c>
      <c r="B2" s="74"/>
      <c r="C2" s="75"/>
      <c r="D2" s="75"/>
      <c r="E2" s="75"/>
      <c r="F2" s="75"/>
      <c r="G2" s="75"/>
      <c r="H2" s="76"/>
      <c r="I2" s="77"/>
      <c r="J2" s="78"/>
      <c r="K2" s="78"/>
      <c r="L2" s="78"/>
      <c r="M2" s="78"/>
      <c r="N2" s="78"/>
      <c r="O2" s="78"/>
      <c r="P2" s="78"/>
      <c r="Q2" s="56"/>
      <c r="R2" s="56"/>
    </row>
    <row r="3" spans="1:18" ht="12.75">
      <c r="A3" s="79" t="s">
        <v>121</v>
      </c>
      <c r="B3" s="79" t="s">
        <v>97</v>
      </c>
      <c r="C3" s="80" t="s">
        <v>1</v>
      </c>
      <c r="D3" s="81" t="s">
        <v>2</v>
      </c>
      <c r="E3" s="82"/>
      <c r="F3" s="83"/>
      <c r="G3" s="82" t="s">
        <v>3</v>
      </c>
      <c r="H3" s="84"/>
      <c r="I3" s="84"/>
      <c r="J3" s="82"/>
      <c r="K3" s="82" t="s">
        <v>4</v>
      </c>
      <c r="L3" s="85" t="s">
        <v>5</v>
      </c>
      <c r="M3" s="69" t="s">
        <v>33</v>
      </c>
      <c r="N3" s="86" t="s">
        <v>6</v>
      </c>
      <c r="O3" s="21" t="s">
        <v>33</v>
      </c>
      <c r="P3" s="21" t="s">
        <v>32</v>
      </c>
      <c r="Q3" s="56"/>
      <c r="R3" s="56"/>
    </row>
    <row r="4" spans="1:18" ht="13.5">
      <c r="A4" s="87"/>
      <c r="B4" s="87"/>
      <c r="C4" s="88" t="s">
        <v>7</v>
      </c>
      <c r="D4" s="88" t="s">
        <v>8</v>
      </c>
      <c r="E4" s="89" t="s">
        <v>9</v>
      </c>
      <c r="F4" s="90"/>
      <c r="G4" s="91" t="s">
        <v>80</v>
      </c>
      <c r="H4" s="91" t="s">
        <v>81</v>
      </c>
      <c r="I4" s="91" t="s">
        <v>82</v>
      </c>
      <c r="J4" s="91" t="s">
        <v>83</v>
      </c>
      <c r="K4" s="91" t="s">
        <v>84</v>
      </c>
      <c r="L4" s="55"/>
      <c r="M4" s="22" t="s">
        <v>55</v>
      </c>
      <c r="N4" s="92" t="s">
        <v>30</v>
      </c>
      <c r="O4" s="22" t="s">
        <v>35</v>
      </c>
      <c r="P4" s="22" t="s">
        <v>34</v>
      </c>
      <c r="Q4" s="56"/>
      <c r="R4" s="56"/>
    </row>
    <row r="5" spans="1:18" ht="12.75">
      <c r="A5" s="76"/>
      <c r="B5" s="76"/>
      <c r="C5" s="76"/>
      <c r="D5" s="76"/>
      <c r="E5" s="93" t="s">
        <v>30</v>
      </c>
      <c r="F5" s="94"/>
      <c r="G5" s="95"/>
      <c r="H5" s="95"/>
      <c r="I5" s="95"/>
      <c r="J5" s="95"/>
      <c r="K5" s="95"/>
      <c r="L5" s="96"/>
      <c r="M5" s="97" t="s">
        <v>53</v>
      </c>
      <c r="N5" s="98"/>
      <c r="O5" s="96"/>
      <c r="P5" s="99" t="s">
        <v>56</v>
      </c>
      <c r="Q5" s="56"/>
      <c r="R5" s="56"/>
    </row>
    <row r="6" spans="1:18" ht="12.75">
      <c r="A6" s="151" t="s">
        <v>98</v>
      </c>
      <c r="B6" s="151"/>
      <c r="C6" s="167">
        <f>SUM(C7:C9)</f>
        <v>11</v>
      </c>
      <c r="D6" s="167">
        <f>SUM(D7:D9)</f>
        <v>101</v>
      </c>
      <c r="E6" s="70" t="s">
        <v>78</v>
      </c>
      <c r="F6" s="38"/>
      <c r="G6" s="167">
        <f>SUM(G7:G9)</f>
        <v>438</v>
      </c>
      <c r="H6" s="167">
        <f>SUM(H7:H9)</f>
        <v>484</v>
      </c>
      <c r="I6" s="167">
        <f>SUM(I7:I9)</f>
        <v>475</v>
      </c>
      <c r="J6" s="167">
        <f>SUM(J7:J9)</f>
        <v>432</v>
      </c>
      <c r="K6" s="167">
        <f>SUM(K7:K9)</f>
        <v>426</v>
      </c>
      <c r="L6" s="167">
        <f aca="true" t="shared" si="0" ref="L6:L32">SUM(G6:K6)</f>
        <v>2255</v>
      </c>
      <c r="M6" s="70" t="s">
        <v>78</v>
      </c>
      <c r="N6" s="70" t="s">
        <v>78</v>
      </c>
      <c r="O6" s="70" t="s">
        <v>78</v>
      </c>
      <c r="P6" s="70" t="s">
        <v>78</v>
      </c>
      <c r="Q6" s="56"/>
      <c r="R6" s="67"/>
    </row>
    <row r="7" spans="1:18" ht="12.75">
      <c r="A7" s="203"/>
      <c r="B7" s="146" t="s">
        <v>99</v>
      </c>
      <c r="C7" s="204">
        <v>3</v>
      </c>
      <c r="D7" s="204">
        <v>31</v>
      </c>
      <c r="E7" s="70" t="s">
        <v>78</v>
      </c>
      <c r="F7" s="38"/>
      <c r="G7" s="204">
        <v>131</v>
      </c>
      <c r="H7" s="204">
        <v>138</v>
      </c>
      <c r="I7" s="204">
        <v>138</v>
      </c>
      <c r="J7" s="204">
        <v>133</v>
      </c>
      <c r="K7" s="204">
        <v>136</v>
      </c>
      <c r="L7" s="204">
        <f t="shared" si="0"/>
        <v>676</v>
      </c>
      <c r="M7" s="70" t="s">
        <v>78</v>
      </c>
      <c r="N7" s="70" t="s">
        <v>78</v>
      </c>
      <c r="O7" s="70" t="s">
        <v>78</v>
      </c>
      <c r="P7" s="70" t="s">
        <v>78</v>
      </c>
      <c r="Q7" s="56"/>
      <c r="R7" s="67"/>
    </row>
    <row r="8" spans="1:18" ht="12.75">
      <c r="A8" s="205"/>
      <c r="B8" s="146" t="s">
        <v>100</v>
      </c>
      <c r="C8" s="145">
        <v>5</v>
      </c>
      <c r="D8" s="145">
        <v>43</v>
      </c>
      <c r="E8" s="70" t="s">
        <v>78</v>
      </c>
      <c r="F8" s="103"/>
      <c r="G8" s="145">
        <v>191</v>
      </c>
      <c r="H8" s="145">
        <v>223</v>
      </c>
      <c r="I8" s="145">
        <v>191</v>
      </c>
      <c r="J8" s="145">
        <v>184</v>
      </c>
      <c r="K8" s="145">
        <v>179</v>
      </c>
      <c r="L8" s="145">
        <f t="shared" si="0"/>
        <v>968</v>
      </c>
      <c r="M8" s="70" t="s">
        <v>78</v>
      </c>
      <c r="N8" s="70" t="s">
        <v>78</v>
      </c>
      <c r="O8" s="70" t="s">
        <v>78</v>
      </c>
      <c r="P8" s="70" t="s">
        <v>78</v>
      </c>
      <c r="Q8" s="56"/>
      <c r="R8" s="67"/>
    </row>
    <row r="9" spans="1:18" ht="12.75">
      <c r="A9" s="205"/>
      <c r="B9" s="146" t="s">
        <v>101</v>
      </c>
      <c r="C9" s="204">
        <v>3</v>
      </c>
      <c r="D9" s="204">
        <v>27</v>
      </c>
      <c r="E9" s="70" t="s">
        <v>78</v>
      </c>
      <c r="F9" s="103"/>
      <c r="G9" s="204">
        <v>116</v>
      </c>
      <c r="H9" s="204">
        <v>123</v>
      </c>
      <c r="I9" s="204">
        <v>146</v>
      </c>
      <c r="J9" s="204">
        <v>115</v>
      </c>
      <c r="K9" s="204">
        <v>111</v>
      </c>
      <c r="L9" s="204">
        <f t="shared" si="0"/>
        <v>611</v>
      </c>
      <c r="M9" s="70" t="s">
        <v>78</v>
      </c>
      <c r="N9" s="70" t="s">
        <v>78</v>
      </c>
      <c r="O9" s="70" t="s">
        <v>78</v>
      </c>
      <c r="P9" s="70" t="s">
        <v>78</v>
      </c>
      <c r="Q9" s="56"/>
      <c r="R9" s="67"/>
    </row>
    <row r="10" spans="1:18" ht="12.75">
      <c r="A10" s="206" t="s">
        <v>12</v>
      </c>
      <c r="B10" s="206"/>
      <c r="C10" s="152">
        <f>SUM(C11:C13)</f>
        <v>10</v>
      </c>
      <c r="D10" s="152">
        <f>SUM(D11:D13)</f>
        <v>100</v>
      </c>
      <c r="E10" s="70" t="s">
        <v>78</v>
      </c>
      <c r="F10" s="103"/>
      <c r="G10" s="152">
        <f>SUM(G11:G13)</f>
        <v>427</v>
      </c>
      <c r="H10" s="152">
        <f>SUM(H11:H13)</f>
        <v>480</v>
      </c>
      <c r="I10" s="152">
        <f>SUM(I11:I13)</f>
        <v>495</v>
      </c>
      <c r="J10" s="152">
        <f>SUM(J11:J13)</f>
        <v>454</v>
      </c>
      <c r="K10" s="152">
        <f>SUM(K11:K13)</f>
        <v>454</v>
      </c>
      <c r="L10" s="152">
        <f t="shared" si="0"/>
        <v>2310</v>
      </c>
      <c r="M10" s="70" t="s">
        <v>78</v>
      </c>
      <c r="N10" s="70" t="s">
        <v>78</v>
      </c>
      <c r="O10" s="70" t="s">
        <v>78</v>
      </c>
      <c r="P10" s="70" t="s">
        <v>78</v>
      </c>
      <c r="Q10" s="56"/>
      <c r="R10" s="67"/>
    </row>
    <row r="11" spans="1:18" ht="12.75">
      <c r="A11" s="203"/>
      <c r="B11" s="146" t="s">
        <v>122</v>
      </c>
      <c r="C11" s="204">
        <v>4</v>
      </c>
      <c r="D11" s="204">
        <v>47</v>
      </c>
      <c r="E11" s="70" t="s">
        <v>78</v>
      </c>
      <c r="F11" s="38"/>
      <c r="G11" s="204">
        <v>196</v>
      </c>
      <c r="H11" s="204">
        <v>223</v>
      </c>
      <c r="I11" s="204">
        <v>228</v>
      </c>
      <c r="J11" s="204">
        <v>205</v>
      </c>
      <c r="K11" s="204">
        <v>208</v>
      </c>
      <c r="L11" s="204">
        <f t="shared" si="0"/>
        <v>1060</v>
      </c>
      <c r="M11" s="70" t="s">
        <v>78</v>
      </c>
      <c r="N11" s="70" t="s">
        <v>78</v>
      </c>
      <c r="O11" s="70" t="s">
        <v>78</v>
      </c>
      <c r="P11" s="70" t="s">
        <v>78</v>
      </c>
      <c r="Q11" s="56"/>
      <c r="R11" s="67"/>
    </row>
    <row r="12" spans="1:18" ht="12.75">
      <c r="A12" s="205"/>
      <c r="B12" s="146" t="s">
        <v>103</v>
      </c>
      <c r="C12" s="204">
        <v>4</v>
      </c>
      <c r="D12" s="204">
        <v>32</v>
      </c>
      <c r="E12" s="70" t="s">
        <v>78</v>
      </c>
      <c r="F12" s="103"/>
      <c r="G12" s="204">
        <v>142</v>
      </c>
      <c r="H12" s="204">
        <v>162</v>
      </c>
      <c r="I12" s="204">
        <v>146</v>
      </c>
      <c r="J12" s="204">
        <v>152</v>
      </c>
      <c r="K12" s="204">
        <v>149</v>
      </c>
      <c r="L12" s="204">
        <f t="shared" si="0"/>
        <v>751</v>
      </c>
      <c r="M12" s="70" t="s">
        <v>78</v>
      </c>
      <c r="N12" s="70" t="s">
        <v>78</v>
      </c>
      <c r="O12" s="70" t="s">
        <v>78</v>
      </c>
      <c r="P12" s="70" t="s">
        <v>78</v>
      </c>
      <c r="Q12" s="56"/>
      <c r="R12" s="67"/>
    </row>
    <row r="13" spans="1:18" ht="12.75">
      <c r="A13" s="205"/>
      <c r="B13" s="146" t="s">
        <v>104</v>
      </c>
      <c r="C13" s="204">
        <v>2</v>
      </c>
      <c r="D13" s="204">
        <v>21</v>
      </c>
      <c r="E13" s="70" t="s">
        <v>78</v>
      </c>
      <c r="F13" s="103"/>
      <c r="G13" s="204">
        <v>89</v>
      </c>
      <c r="H13" s="204">
        <v>95</v>
      </c>
      <c r="I13" s="204">
        <v>121</v>
      </c>
      <c r="J13" s="204">
        <v>97</v>
      </c>
      <c r="K13" s="204">
        <v>97</v>
      </c>
      <c r="L13" s="204">
        <f t="shared" si="0"/>
        <v>499</v>
      </c>
      <c r="M13" s="70" t="s">
        <v>78</v>
      </c>
      <c r="N13" s="70" t="s">
        <v>78</v>
      </c>
      <c r="O13" s="70" t="s">
        <v>78</v>
      </c>
      <c r="P13" s="70" t="s">
        <v>78</v>
      </c>
      <c r="Q13" s="56"/>
      <c r="R13" s="67"/>
    </row>
    <row r="14" spans="1:18" ht="12.75">
      <c r="A14" s="206" t="s">
        <v>105</v>
      </c>
      <c r="B14" s="206"/>
      <c r="C14" s="152">
        <f>SUM(C15:C18)</f>
        <v>8</v>
      </c>
      <c r="D14" s="152">
        <f>SUM(D15:D18)</f>
        <v>94</v>
      </c>
      <c r="E14" s="70" t="s">
        <v>78</v>
      </c>
      <c r="F14" s="38"/>
      <c r="G14" s="152">
        <f>SUM(G15:G18)</f>
        <v>462</v>
      </c>
      <c r="H14" s="152">
        <f>SUM(H15:H18)</f>
        <v>434</v>
      </c>
      <c r="I14" s="152">
        <f>SUM(I15:I18)</f>
        <v>441</v>
      </c>
      <c r="J14" s="152">
        <f>SUM(J15:J18)</f>
        <v>411</v>
      </c>
      <c r="K14" s="152">
        <f>SUM(K15:K18)</f>
        <v>438</v>
      </c>
      <c r="L14" s="152">
        <f t="shared" si="0"/>
        <v>2186</v>
      </c>
      <c r="M14" s="70" t="s">
        <v>78</v>
      </c>
      <c r="N14" s="70" t="s">
        <v>78</v>
      </c>
      <c r="O14" s="70" t="s">
        <v>78</v>
      </c>
      <c r="P14" s="70" t="s">
        <v>78</v>
      </c>
      <c r="Q14" s="56"/>
      <c r="R14" s="67"/>
    </row>
    <row r="15" spans="1:18" ht="12.75">
      <c r="A15" s="205"/>
      <c r="B15" s="146" t="s">
        <v>106</v>
      </c>
      <c r="C15" s="204">
        <v>4</v>
      </c>
      <c r="D15" s="204">
        <v>43</v>
      </c>
      <c r="E15" s="70" t="s">
        <v>78</v>
      </c>
      <c r="F15" s="103"/>
      <c r="G15" s="204">
        <v>215</v>
      </c>
      <c r="H15" s="204">
        <v>208</v>
      </c>
      <c r="I15" s="204">
        <v>215</v>
      </c>
      <c r="J15" s="204">
        <v>195</v>
      </c>
      <c r="K15" s="204">
        <v>204</v>
      </c>
      <c r="L15" s="204">
        <f t="shared" si="0"/>
        <v>1037</v>
      </c>
      <c r="M15" s="70" t="s">
        <v>78</v>
      </c>
      <c r="N15" s="70" t="s">
        <v>78</v>
      </c>
      <c r="O15" s="70" t="s">
        <v>78</v>
      </c>
      <c r="P15" s="70" t="s">
        <v>78</v>
      </c>
      <c r="Q15" s="56"/>
      <c r="R15" s="67"/>
    </row>
    <row r="16" spans="1:18" ht="12.75">
      <c r="A16" s="205"/>
      <c r="B16" s="146" t="s">
        <v>107</v>
      </c>
      <c r="C16" s="204">
        <v>1</v>
      </c>
      <c r="D16" s="204">
        <v>10</v>
      </c>
      <c r="E16" s="70" t="s">
        <v>78</v>
      </c>
      <c r="F16" s="103"/>
      <c r="G16" s="204">
        <v>44</v>
      </c>
      <c r="H16" s="204">
        <v>47</v>
      </c>
      <c r="I16" s="204">
        <v>41</v>
      </c>
      <c r="J16" s="204">
        <v>42</v>
      </c>
      <c r="K16" s="204">
        <v>44</v>
      </c>
      <c r="L16" s="204">
        <f t="shared" si="0"/>
        <v>218</v>
      </c>
      <c r="M16" s="70" t="s">
        <v>78</v>
      </c>
      <c r="N16" s="70" t="s">
        <v>78</v>
      </c>
      <c r="O16" s="70" t="s">
        <v>78</v>
      </c>
      <c r="P16" s="70" t="s">
        <v>78</v>
      </c>
      <c r="Q16" s="56"/>
      <c r="R16" s="67"/>
    </row>
    <row r="17" spans="1:18" ht="12.75">
      <c r="A17" s="203"/>
      <c r="B17" s="146" t="s">
        <v>108</v>
      </c>
      <c r="C17" s="204">
        <v>2</v>
      </c>
      <c r="D17" s="204">
        <v>26</v>
      </c>
      <c r="E17" s="70" t="s">
        <v>78</v>
      </c>
      <c r="F17" s="49"/>
      <c r="G17" s="204">
        <v>125</v>
      </c>
      <c r="H17" s="204">
        <v>106</v>
      </c>
      <c r="I17" s="204">
        <v>111</v>
      </c>
      <c r="J17" s="204">
        <v>102</v>
      </c>
      <c r="K17" s="204">
        <v>116</v>
      </c>
      <c r="L17" s="204">
        <f t="shared" si="0"/>
        <v>560</v>
      </c>
      <c r="M17" s="70" t="s">
        <v>78</v>
      </c>
      <c r="N17" s="70" t="s">
        <v>78</v>
      </c>
      <c r="O17" s="70" t="s">
        <v>78</v>
      </c>
      <c r="P17" s="70" t="s">
        <v>78</v>
      </c>
      <c r="Q17" s="56"/>
      <c r="R17" s="67"/>
    </row>
    <row r="18" spans="1:18" ht="12.75">
      <c r="A18" s="203"/>
      <c r="B18" s="146" t="s">
        <v>109</v>
      </c>
      <c r="C18" s="204">
        <v>1</v>
      </c>
      <c r="D18" s="204">
        <v>15</v>
      </c>
      <c r="E18" s="70" t="s">
        <v>78</v>
      </c>
      <c r="F18" s="38"/>
      <c r="G18" s="204">
        <v>78</v>
      </c>
      <c r="H18" s="204">
        <v>73</v>
      </c>
      <c r="I18" s="204">
        <v>74</v>
      </c>
      <c r="J18" s="204">
        <v>72</v>
      </c>
      <c r="K18" s="204">
        <v>74</v>
      </c>
      <c r="L18" s="204">
        <f t="shared" si="0"/>
        <v>371</v>
      </c>
      <c r="M18" s="70" t="s">
        <v>78</v>
      </c>
      <c r="N18" s="70" t="s">
        <v>78</v>
      </c>
      <c r="O18" s="70" t="s">
        <v>78</v>
      </c>
      <c r="P18" s="70" t="s">
        <v>78</v>
      </c>
      <c r="Q18" s="56"/>
      <c r="R18" s="67"/>
    </row>
    <row r="19" spans="1:18" ht="12.75">
      <c r="A19" s="151" t="s">
        <v>110</v>
      </c>
      <c r="B19" s="151"/>
      <c r="C19" s="167">
        <f>SUM(C20:C21)</f>
        <v>9</v>
      </c>
      <c r="D19" s="167">
        <f>SUM(D20:D21)</f>
        <v>98</v>
      </c>
      <c r="E19" s="70" t="s">
        <v>78</v>
      </c>
      <c r="F19" s="103"/>
      <c r="G19" s="167">
        <f>SUM(G20:G21)</f>
        <v>432</v>
      </c>
      <c r="H19" s="167">
        <f>SUM(H20:H21)</f>
        <v>417</v>
      </c>
      <c r="I19" s="167">
        <f>SUM(I20:I21)</f>
        <v>426</v>
      </c>
      <c r="J19" s="167">
        <f>SUM(J20:J21)</f>
        <v>388</v>
      </c>
      <c r="K19" s="167">
        <f>SUM(K20:K21)</f>
        <v>421</v>
      </c>
      <c r="L19" s="167">
        <f t="shared" si="0"/>
        <v>2084</v>
      </c>
      <c r="M19" s="70" t="s">
        <v>78</v>
      </c>
      <c r="N19" s="70" t="s">
        <v>78</v>
      </c>
      <c r="O19" s="70" t="s">
        <v>78</v>
      </c>
      <c r="P19" s="70" t="s">
        <v>78</v>
      </c>
      <c r="Q19" s="56"/>
      <c r="R19" s="67"/>
    </row>
    <row r="20" spans="1:18" ht="12.75">
      <c r="A20" s="205"/>
      <c r="B20" s="146" t="s">
        <v>111</v>
      </c>
      <c r="C20" s="204">
        <v>5</v>
      </c>
      <c r="D20" s="204">
        <v>51</v>
      </c>
      <c r="E20" s="70" t="s">
        <v>78</v>
      </c>
      <c r="F20" s="103"/>
      <c r="G20" s="204">
        <v>217</v>
      </c>
      <c r="H20" s="204">
        <v>216</v>
      </c>
      <c r="I20" s="204">
        <v>212</v>
      </c>
      <c r="J20" s="204">
        <v>210</v>
      </c>
      <c r="K20" s="204">
        <v>200</v>
      </c>
      <c r="L20" s="204">
        <f t="shared" si="0"/>
        <v>1055</v>
      </c>
      <c r="M20" s="70" t="s">
        <v>78</v>
      </c>
      <c r="N20" s="70" t="s">
        <v>78</v>
      </c>
      <c r="O20" s="70" t="s">
        <v>78</v>
      </c>
      <c r="P20" s="70" t="s">
        <v>78</v>
      </c>
      <c r="Q20" s="56"/>
      <c r="R20" s="67"/>
    </row>
    <row r="21" spans="1:18" ht="12.75">
      <c r="A21" s="205"/>
      <c r="B21" s="146" t="s">
        <v>112</v>
      </c>
      <c r="C21" s="204">
        <v>4</v>
      </c>
      <c r="D21" s="204">
        <v>47</v>
      </c>
      <c r="E21" s="70" t="s">
        <v>78</v>
      </c>
      <c r="F21" s="103"/>
      <c r="G21" s="204">
        <v>215</v>
      </c>
      <c r="H21" s="204">
        <v>201</v>
      </c>
      <c r="I21" s="204">
        <v>214</v>
      </c>
      <c r="J21" s="204">
        <v>178</v>
      </c>
      <c r="K21" s="204">
        <v>221</v>
      </c>
      <c r="L21" s="204">
        <f t="shared" si="0"/>
        <v>1029</v>
      </c>
      <c r="M21" s="70" t="s">
        <v>78</v>
      </c>
      <c r="N21" s="70" t="s">
        <v>78</v>
      </c>
      <c r="O21" s="70" t="s">
        <v>78</v>
      </c>
      <c r="P21" s="70" t="s">
        <v>78</v>
      </c>
      <c r="Q21" s="56"/>
      <c r="R21" s="67"/>
    </row>
    <row r="22" spans="1:18" ht="12.75">
      <c r="A22" s="206" t="s">
        <v>16</v>
      </c>
      <c r="B22" s="206"/>
      <c r="C22" s="167">
        <f>SUM(C23:C26)</f>
        <v>8</v>
      </c>
      <c r="D22" s="167">
        <f>SUM(D23:D26)</f>
        <v>94</v>
      </c>
      <c r="E22" s="70" t="s">
        <v>78</v>
      </c>
      <c r="F22" s="38"/>
      <c r="G22" s="167">
        <f>SUM(G23:G26)</f>
        <v>413</v>
      </c>
      <c r="H22" s="167">
        <f>SUM(H23:H26)</f>
        <v>428</v>
      </c>
      <c r="I22" s="167">
        <f>SUM(I23:I26)</f>
        <v>416</v>
      </c>
      <c r="J22" s="167">
        <f>SUM(J23:J26)</f>
        <v>469</v>
      </c>
      <c r="K22" s="167">
        <f>SUM(K23:K26)</f>
        <v>460</v>
      </c>
      <c r="L22" s="167">
        <f t="shared" si="0"/>
        <v>2186</v>
      </c>
      <c r="M22" s="70" t="s">
        <v>78</v>
      </c>
      <c r="N22" s="70" t="s">
        <v>78</v>
      </c>
      <c r="O22" s="70" t="s">
        <v>78</v>
      </c>
      <c r="P22" s="70" t="s">
        <v>78</v>
      </c>
      <c r="Q22" s="56"/>
      <c r="R22" s="67"/>
    </row>
    <row r="23" spans="1:18" ht="12.75">
      <c r="A23" s="205"/>
      <c r="B23" s="146" t="s">
        <v>113</v>
      </c>
      <c r="C23" s="204">
        <v>1</v>
      </c>
      <c r="D23" s="204">
        <v>13</v>
      </c>
      <c r="E23" s="70" t="s">
        <v>78</v>
      </c>
      <c r="F23" s="103"/>
      <c r="G23" s="204">
        <v>49</v>
      </c>
      <c r="H23" s="204">
        <v>69</v>
      </c>
      <c r="I23" s="204">
        <v>50</v>
      </c>
      <c r="J23" s="204">
        <v>71</v>
      </c>
      <c r="K23" s="204">
        <v>67</v>
      </c>
      <c r="L23" s="204">
        <f t="shared" si="0"/>
        <v>306</v>
      </c>
      <c r="M23" s="70" t="s">
        <v>78</v>
      </c>
      <c r="N23" s="70" t="s">
        <v>78</v>
      </c>
      <c r="O23" s="70" t="s">
        <v>78</v>
      </c>
      <c r="P23" s="70" t="s">
        <v>78</v>
      </c>
      <c r="Q23" s="56"/>
      <c r="R23" s="67"/>
    </row>
    <row r="24" spans="1:18" ht="12.75">
      <c r="A24" s="205"/>
      <c r="B24" s="146" t="s">
        <v>114</v>
      </c>
      <c r="C24" s="204">
        <v>1</v>
      </c>
      <c r="D24" s="204">
        <v>20</v>
      </c>
      <c r="E24" s="70" t="s">
        <v>78</v>
      </c>
      <c r="F24" s="103"/>
      <c r="G24" s="204">
        <v>89</v>
      </c>
      <c r="H24" s="204">
        <v>103</v>
      </c>
      <c r="I24" s="204">
        <v>107</v>
      </c>
      <c r="J24" s="204">
        <v>105</v>
      </c>
      <c r="K24" s="204">
        <v>100</v>
      </c>
      <c r="L24" s="204">
        <f t="shared" si="0"/>
        <v>504</v>
      </c>
      <c r="M24" s="70" t="s">
        <v>78</v>
      </c>
      <c r="N24" s="70" t="s">
        <v>78</v>
      </c>
      <c r="O24" s="70" t="s">
        <v>78</v>
      </c>
      <c r="P24" s="70" t="s">
        <v>78</v>
      </c>
      <c r="Q24" s="56"/>
      <c r="R24" s="67"/>
    </row>
    <row r="25" spans="1:18" ht="12.75">
      <c r="A25" s="203"/>
      <c r="B25" s="146" t="s">
        <v>115</v>
      </c>
      <c r="C25" s="204">
        <v>2</v>
      </c>
      <c r="D25" s="204">
        <v>18</v>
      </c>
      <c r="E25" s="70" t="s">
        <v>78</v>
      </c>
      <c r="F25" s="38"/>
      <c r="G25" s="204">
        <v>71</v>
      </c>
      <c r="H25" s="204">
        <v>67</v>
      </c>
      <c r="I25" s="204">
        <v>64</v>
      </c>
      <c r="J25" s="204">
        <v>88</v>
      </c>
      <c r="K25" s="204">
        <v>83</v>
      </c>
      <c r="L25" s="204">
        <f t="shared" si="0"/>
        <v>373</v>
      </c>
      <c r="M25" s="70" t="s">
        <v>78</v>
      </c>
      <c r="N25" s="70" t="s">
        <v>78</v>
      </c>
      <c r="O25" s="70" t="s">
        <v>78</v>
      </c>
      <c r="P25" s="70" t="s">
        <v>78</v>
      </c>
      <c r="Q25" s="56"/>
      <c r="R25" s="67"/>
    </row>
    <row r="26" spans="1:18" ht="12.75">
      <c r="A26" s="205"/>
      <c r="B26" s="146" t="s">
        <v>116</v>
      </c>
      <c r="C26" s="204">
        <v>4</v>
      </c>
      <c r="D26" s="204">
        <v>43</v>
      </c>
      <c r="E26" s="70" t="s">
        <v>78</v>
      </c>
      <c r="F26" s="103"/>
      <c r="G26" s="204">
        <v>204</v>
      </c>
      <c r="H26" s="204">
        <v>189</v>
      </c>
      <c r="I26" s="204">
        <v>195</v>
      </c>
      <c r="J26" s="204">
        <v>205</v>
      </c>
      <c r="K26" s="204">
        <v>210</v>
      </c>
      <c r="L26" s="204">
        <f t="shared" si="0"/>
        <v>1003</v>
      </c>
      <c r="M26" s="70" t="s">
        <v>78</v>
      </c>
      <c r="N26" s="70" t="s">
        <v>78</v>
      </c>
      <c r="O26" s="70" t="s">
        <v>78</v>
      </c>
      <c r="P26" s="70" t="s">
        <v>78</v>
      </c>
      <c r="Q26" s="56"/>
      <c r="R26" s="67"/>
    </row>
    <row r="27" spans="1:18" ht="12.75">
      <c r="A27" s="206" t="s">
        <v>19</v>
      </c>
      <c r="B27" s="206"/>
      <c r="C27" s="152">
        <f>SUM(C28:C29)</f>
        <v>7</v>
      </c>
      <c r="D27" s="152">
        <f>SUM(D28:D29)</f>
        <v>93</v>
      </c>
      <c r="E27" s="70" t="s">
        <v>78</v>
      </c>
      <c r="F27" s="103"/>
      <c r="G27" s="152">
        <f>SUM(G28:G29)</f>
        <v>394</v>
      </c>
      <c r="H27" s="152">
        <f>SUM(H28:H29)</f>
        <v>451</v>
      </c>
      <c r="I27" s="152">
        <f>SUM(I28:I29)</f>
        <v>430</v>
      </c>
      <c r="J27" s="152">
        <f>SUM(J28:J29)</f>
        <v>416</v>
      </c>
      <c r="K27" s="152">
        <f>SUM(K28:K29)</f>
        <v>368</v>
      </c>
      <c r="L27" s="152">
        <f t="shared" si="0"/>
        <v>2059</v>
      </c>
      <c r="M27" s="70" t="s">
        <v>78</v>
      </c>
      <c r="N27" s="70" t="s">
        <v>78</v>
      </c>
      <c r="O27" s="70" t="s">
        <v>78</v>
      </c>
      <c r="P27" s="70" t="s">
        <v>78</v>
      </c>
      <c r="Q27" s="56"/>
      <c r="R27" s="67"/>
    </row>
    <row r="28" spans="1:18" ht="12.75">
      <c r="A28" s="203"/>
      <c r="B28" s="146" t="s">
        <v>117</v>
      </c>
      <c r="C28" s="204">
        <v>5</v>
      </c>
      <c r="D28" s="204">
        <v>64</v>
      </c>
      <c r="E28" s="70" t="s">
        <v>78</v>
      </c>
      <c r="F28" s="38"/>
      <c r="G28" s="204">
        <v>278</v>
      </c>
      <c r="H28" s="204">
        <v>323</v>
      </c>
      <c r="I28" s="204">
        <v>302</v>
      </c>
      <c r="J28" s="204">
        <v>289</v>
      </c>
      <c r="K28" s="204">
        <v>259</v>
      </c>
      <c r="L28" s="204">
        <f t="shared" si="0"/>
        <v>1451</v>
      </c>
      <c r="M28" s="70" t="s">
        <v>78</v>
      </c>
      <c r="N28" s="70" t="s">
        <v>78</v>
      </c>
      <c r="O28" s="70" t="s">
        <v>78</v>
      </c>
      <c r="P28" s="70" t="s">
        <v>78</v>
      </c>
      <c r="Q28" s="56"/>
      <c r="R28" s="67"/>
    </row>
    <row r="29" spans="1:18" ht="12.75">
      <c r="A29" s="205"/>
      <c r="B29" s="146" t="s">
        <v>118</v>
      </c>
      <c r="C29" s="204">
        <v>2</v>
      </c>
      <c r="D29" s="204">
        <v>29</v>
      </c>
      <c r="E29" s="70" t="s">
        <v>78</v>
      </c>
      <c r="F29" s="103"/>
      <c r="G29" s="204">
        <v>116</v>
      </c>
      <c r="H29" s="204">
        <v>128</v>
      </c>
      <c r="I29" s="204">
        <v>128</v>
      </c>
      <c r="J29" s="204">
        <v>127</v>
      </c>
      <c r="K29" s="204">
        <v>109</v>
      </c>
      <c r="L29" s="204">
        <f t="shared" si="0"/>
        <v>608</v>
      </c>
      <c r="M29" s="70" t="s">
        <v>78</v>
      </c>
      <c r="N29" s="70" t="s">
        <v>78</v>
      </c>
      <c r="O29" s="70" t="s">
        <v>78</v>
      </c>
      <c r="P29" s="70" t="s">
        <v>78</v>
      </c>
      <c r="Q29" s="56"/>
      <c r="R29" s="67"/>
    </row>
    <row r="30" spans="1:18" ht="12.75">
      <c r="A30" s="207" t="s">
        <v>119</v>
      </c>
      <c r="B30" s="207"/>
      <c r="C30" s="208">
        <f>+C16+C25+C24+C17</f>
        <v>6</v>
      </c>
      <c r="D30" s="208">
        <f>+D16+D25+D24+D17</f>
        <v>74</v>
      </c>
      <c r="E30" s="70" t="s">
        <v>78</v>
      </c>
      <c r="F30" s="103"/>
      <c r="G30" s="208">
        <f>+G16+G25+G24+G17</f>
        <v>329</v>
      </c>
      <c r="H30" s="208">
        <f>+H16+H25+H24+H17</f>
        <v>323</v>
      </c>
      <c r="I30" s="208">
        <f>+I16+I25+I24+I17</f>
        <v>323</v>
      </c>
      <c r="J30" s="208">
        <f>+J16+J25+J24+J17</f>
        <v>337</v>
      </c>
      <c r="K30" s="208">
        <f>+K16+K25+K24+K17</f>
        <v>343</v>
      </c>
      <c r="L30" s="208">
        <f t="shared" si="0"/>
        <v>1655</v>
      </c>
      <c r="M30" s="70" t="s">
        <v>78</v>
      </c>
      <c r="N30" s="70" t="s">
        <v>78</v>
      </c>
      <c r="O30" s="70" t="s">
        <v>78</v>
      </c>
      <c r="P30" s="70" t="s">
        <v>78</v>
      </c>
      <c r="Q30" s="56"/>
      <c r="R30" s="67"/>
    </row>
    <row r="31" spans="1:18" ht="12.75">
      <c r="A31" s="207" t="s">
        <v>120</v>
      </c>
      <c r="B31" s="207"/>
      <c r="C31" s="208">
        <f>+C7+C8+C9+C11+C12+C13+C15+C18+C20+C21+C23+C26+C28+C29</f>
        <v>47</v>
      </c>
      <c r="D31" s="208">
        <f>+D7+D8+D9+D11+D12+D13+D15+D18+D20+D21+D23+D26+D28+D29</f>
        <v>506</v>
      </c>
      <c r="E31" s="70"/>
      <c r="F31" s="103"/>
      <c r="G31" s="208">
        <f>+G7+G8+G9+G11+G12+G13+G15+G18+G20+G21+G23+G26+G28+G29</f>
        <v>2237</v>
      </c>
      <c r="H31" s="208">
        <f>+H7+H8+H9+H11+H12+H13+H15+H18+H20+H21+H23+H26+H28+H29</f>
        <v>2371</v>
      </c>
      <c r="I31" s="208">
        <f>+I7+I8+I9+I11+I12+I13+I15+I18+I20+I21+I23+I26+I28+I29</f>
        <v>2360</v>
      </c>
      <c r="J31" s="208">
        <f>+J7+J8+J9+J11+J12+J13+J15+J18+J20+J21+J23+J26+J28+J29</f>
        <v>2233</v>
      </c>
      <c r="K31" s="208">
        <f>+K7+K8+K9+K11+K12+K13+K15+K18+K20+K21+K23+K26+K28+K29</f>
        <v>2224</v>
      </c>
      <c r="L31" s="208">
        <f t="shared" si="0"/>
        <v>11425</v>
      </c>
      <c r="M31" s="70"/>
      <c r="N31" s="70"/>
      <c r="O31" s="70"/>
      <c r="P31" s="70"/>
      <c r="Q31" s="56"/>
      <c r="R31" s="67"/>
    </row>
    <row r="32" spans="1:18" ht="12.75">
      <c r="A32" s="207" t="s">
        <v>52</v>
      </c>
      <c r="B32" s="207"/>
      <c r="C32" s="210">
        <f>+C6+C10+C14+C19+C22+C27</f>
        <v>53</v>
      </c>
      <c r="D32" s="210">
        <f>+D6+D10+D14+D19+D22+D27</f>
        <v>580</v>
      </c>
      <c r="E32" s="70" t="s">
        <v>78</v>
      </c>
      <c r="F32" s="23"/>
      <c r="G32" s="210">
        <f>+G6+G10+G14+G19+G22+G27</f>
        <v>2566</v>
      </c>
      <c r="H32" s="210">
        <f>+H6+H10+H14+H19+H22+H27</f>
        <v>2694</v>
      </c>
      <c r="I32" s="210">
        <f>+I6+I10+I14+I19+I22+I27</f>
        <v>2683</v>
      </c>
      <c r="J32" s="210">
        <f>+J6+J10+J14+J19+J22+J27</f>
        <v>2570</v>
      </c>
      <c r="K32" s="210">
        <f>+K6+K10+K14+K19+K22+K27</f>
        <v>2567</v>
      </c>
      <c r="L32" s="210">
        <f t="shared" si="0"/>
        <v>13080</v>
      </c>
      <c r="M32" s="70" t="s">
        <v>78</v>
      </c>
      <c r="N32" s="70" t="s">
        <v>78</v>
      </c>
      <c r="O32" s="70" t="s">
        <v>78</v>
      </c>
      <c r="P32" s="70" t="s">
        <v>78</v>
      </c>
      <c r="Q32" s="56"/>
      <c r="R32" s="67"/>
    </row>
    <row r="33" spans="1:18" ht="3" customHeight="1">
      <c r="A33" s="105"/>
      <c r="B33" s="105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56"/>
      <c r="R33" s="56"/>
    </row>
    <row r="34" spans="1:18" ht="12.75">
      <c r="A34" s="107" t="s">
        <v>54</v>
      </c>
      <c r="B34" s="107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56"/>
      <c r="R34" s="56"/>
    </row>
    <row r="35" spans="1:16" ht="12.75">
      <c r="A35" s="107" t="s">
        <v>123</v>
      </c>
      <c r="B35" s="60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41"/>
      <c r="O35" s="41"/>
      <c r="P35" s="41"/>
    </row>
    <row r="36" spans="1:16" ht="12.75">
      <c r="A36" s="61"/>
      <c r="B36" s="6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42"/>
      <c r="O36" s="43"/>
      <c r="P36" s="45"/>
    </row>
    <row r="37" spans="1:16" ht="12.75">
      <c r="A37" s="62"/>
      <c r="B37" s="62"/>
      <c r="G37" s="42"/>
      <c r="H37" s="42"/>
      <c r="I37" s="42"/>
      <c r="J37" s="42"/>
      <c r="K37" s="51"/>
      <c r="N37" s="47"/>
      <c r="O37" s="47"/>
      <c r="P37" s="45"/>
    </row>
    <row r="38" spans="1:16" ht="12.75">
      <c r="A38" s="63"/>
      <c r="B38" s="63"/>
      <c r="G38" s="42"/>
      <c r="H38" s="42"/>
      <c r="I38" s="42"/>
      <c r="J38" s="42"/>
      <c r="K38" s="51"/>
      <c r="N38" s="42"/>
      <c r="O38" s="42"/>
      <c r="P38" s="45"/>
    </row>
    <row r="39" spans="1:16" ht="12.75">
      <c r="A39" s="66"/>
      <c r="B39" s="209"/>
      <c r="C39" s="50"/>
      <c r="G39" s="42"/>
      <c r="H39" s="42"/>
      <c r="I39" s="42"/>
      <c r="J39" s="42"/>
      <c r="K39" s="51"/>
      <c r="N39" s="41"/>
      <c r="O39" s="41"/>
      <c r="P39" s="40"/>
    </row>
    <row r="40" spans="1:16" ht="12.75">
      <c r="A40" s="64"/>
      <c r="B40" s="64"/>
      <c r="C40" s="50"/>
      <c r="G40" s="42"/>
      <c r="H40" s="42"/>
      <c r="I40" s="42"/>
      <c r="J40" s="42"/>
      <c r="K40" s="51"/>
      <c r="N40" s="47"/>
      <c r="O40" s="47"/>
      <c r="P40" s="45"/>
    </row>
    <row r="41" spans="1:16" ht="12.75">
      <c r="A41" s="66"/>
      <c r="B41" s="209"/>
      <c r="C41" s="51"/>
      <c r="G41" s="42"/>
      <c r="H41" s="42"/>
      <c r="I41" s="42"/>
      <c r="J41" s="42"/>
      <c r="K41" s="51"/>
      <c r="N41" s="47"/>
      <c r="O41" s="47"/>
      <c r="P41" s="45"/>
    </row>
    <row r="42" spans="1:16" ht="12.75">
      <c r="A42" s="66"/>
      <c r="B42" s="209"/>
      <c r="C42" s="51"/>
      <c r="G42" s="42"/>
      <c r="H42" s="42"/>
      <c r="I42" s="42"/>
      <c r="J42" s="42"/>
      <c r="K42" s="51"/>
      <c r="N42" s="41"/>
      <c r="O42" s="41"/>
      <c r="P42" s="40"/>
    </row>
    <row r="43" spans="1:16" ht="12.75">
      <c r="A43" s="66"/>
      <c r="B43" s="209"/>
      <c r="C43" s="51"/>
      <c r="G43" s="38"/>
      <c r="H43" s="38"/>
      <c r="I43" s="38"/>
      <c r="J43" s="38"/>
      <c r="K43" s="50"/>
      <c r="N43" s="47"/>
      <c r="O43" s="47"/>
      <c r="P43" s="45"/>
    </row>
    <row r="44" spans="3:16" ht="12.75">
      <c r="C44" s="50"/>
      <c r="G44" s="42"/>
      <c r="H44" s="42"/>
      <c r="I44" s="42"/>
      <c r="J44" s="42"/>
      <c r="K44" s="42"/>
      <c r="N44" s="47"/>
      <c r="O44" s="47"/>
      <c r="P44" s="45"/>
    </row>
    <row r="45" spans="1:16" ht="12.75">
      <c r="A45" s="66"/>
      <c r="B45" s="209"/>
      <c r="C45" s="51"/>
      <c r="G45" s="42"/>
      <c r="H45" s="42"/>
      <c r="I45" s="42"/>
      <c r="J45" s="42"/>
      <c r="K45" s="42"/>
      <c r="N45" s="41"/>
      <c r="O45" s="41"/>
      <c r="P45" s="40"/>
    </row>
    <row r="46" spans="1:16" ht="12.75">
      <c r="A46" s="66"/>
      <c r="B46" s="209"/>
      <c r="C46" s="51"/>
      <c r="G46" s="42"/>
      <c r="H46" s="42"/>
      <c r="I46" s="42"/>
      <c r="J46" s="42"/>
      <c r="K46" s="42"/>
      <c r="N46" s="41"/>
      <c r="O46" s="41"/>
      <c r="P46" s="40"/>
    </row>
    <row r="47" spans="1:16" ht="12.75">
      <c r="A47" s="216"/>
      <c r="C47" s="50"/>
      <c r="G47" s="42"/>
      <c r="H47" s="42"/>
      <c r="I47" s="42"/>
      <c r="J47" s="42"/>
      <c r="K47" s="42"/>
      <c r="N47" s="47"/>
      <c r="O47" s="47"/>
      <c r="P47" s="45"/>
    </row>
    <row r="48" spans="1:16" ht="12.75">
      <c r="A48" s="66"/>
      <c r="B48" s="209"/>
      <c r="C48" s="51"/>
      <c r="G48" s="42"/>
      <c r="H48" s="42"/>
      <c r="I48" s="42"/>
      <c r="J48" s="42"/>
      <c r="K48" s="42"/>
      <c r="N48" s="42"/>
      <c r="O48" s="42"/>
      <c r="P48" s="45"/>
    </row>
    <row r="49" spans="1:16" ht="12.75">
      <c r="A49" s="66"/>
      <c r="B49" s="209"/>
      <c r="C49" s="51"/>
      <c r="G49" s="42"/>
      <c r="H49" s="42"/>
      <c r="I49" s="42"/>
      <c r="J49" s="42"/>
      <c r="K49" s="42"/>
      <c r="N49" s="47"/>
      <c r="O49" s="47"/>
      <c r="P49" s="45"/>
    </row>
    <row r="50" spans="1:16" ht="12.75">
      <c r="A50" s="66"/>
      <c r="B50" s="209"/>
      <c r="C50" s="50"/>
      <c r="G50" s="42"/>
      <c r="H50" s="42"/>
      <c r="I50" s="42"/>
      <c r="J50" s="42"/>
      <c r="K50" s="42"/>
      <c r="N50" s="41"/>
      <c r="O50" s="41"/>
      <c r="P50" s="40"/>
    </row>
    <row r="51" spans="1:16" ht="12.75">
      <c r="A51" s="66"/>
      <c r="B51" s="209"/>
      <c r="C51" s="50"/>
      <c r="G51" s="42"/>
      <c r="H51" s="42"/>
      <c r="I51" s="42"/>
      <c r="J51" s="42"/>
      <c r="K51" s="42"/>
      <c r="N51" s="47"/>
      <c r="O51" s="47"/>
      <c r="P51" s="45"/>
    </row>
    <row r="52" spans="1:16" ht="12.75">
      <c r="A52" s="66"/>
      <c r="B52" s="209"/>
      <c r="C52" s="51"/>
      <c r="G52" s="42"/>
      <c r="H52" s="42"/>
      <c r="I52" s="42"/>
      <c r="J52" s="42"/>
      <c r="K52" s="42"/>
      <c r="N52" s="47"/>
      <c r="O52" s="47"/>
      <c r="P52" s="45"/>
    </row>
    <row r="53" spans="1:16" ht="12.75">
      <c r="A53" s="66"/>
      <c r="B53" s="209"/>
      <c r="C53" s="51"/>
      <c r="N53" s="41"/>
      <c r="O53" s="41"/>
      <c r="P53" s="40"/>
    </row>
    <row r="54" spans="3:16" ht="12.75">
      <c r="C54" s="51"/>
      <c r="N54" s="47"/>
      <c r="O54" s="47"/>
      <c r="P54" s="45"/>
    </row>
    <row r="55" spans="1:16" ht="12.75">
      <c r="A55" s="66"/>
      <c r="B55" s="209"/>
      <c r="C55" s="50"/>
      <c r="N55" s="47"/>
      <c r="O55" s="47"/>
      <c r="P55" s="45"/>
    </row>
    <row r="56" spans="1:16" ht="12.75">
      <c r="A56" s="66"/>
      <c r="B56" s="209"/>
      <c r="C56" s="51"/>
      <c r="N56" s="41"/>
      <c r="O56" s="41"/>
      <c r="P56" s="40"/>
    </row>
    <row r="57" spans="3:16" ht="12.75">
      <c r="C57" s="51"/>
      <c r="N57" s="47"/>
      <c r="O57" s="47"/>
      <c r="P57" s="45"/>
    </row>
    <row r="58" spans="1:16" ht="12.75">
      <c r="A58" s="66"/>
      <c r="B58" s="209"/>
      <c r="C58" s="50"/>
      <c r="N58" s="47"/>
      <c r="O58" s="47"/>
      <c r="P58" s="45"/>
    </row>
    <row r="59" spans="1:16" ht="12.75">
      <c r="A59" s="66"/>
      <c r="B59" s="209"/>
      <c r="C59" s="51"/>
      <c r="N59" s="26"/>
      <c r="O59" s="26"/>
      <c r="P59" s="26"/>
    </row>
    <row r="60" ht="12.75">
      <c r="C60" s="51"/>
    </row>
    <row r="61" spans="1:3" ht="12.75">
      <c r="A61" s="66"/>
      <c r="B61" s="209"/>
      <c r="C61" s="50"/>
    </row>
    <row r="62" spans="1:3" ht="12.75">
      <c r="A62" s="66"/>
      <c r="B62" s="209"/>
      <c r="C62" s="51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3" r:id="rId1"/>
  <headerFooter alignWithMargins="0">
    <oddHeader>&amp;R420040.xls</oddHeader>
    <oddFooter>&amp;LComune di Bologna - Dipartimento Programmazione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62"/>
  <sheetViews>
    <sheetView showZeros="0" zoomScale="90" zoomScaleNormal="90" zoomScalePageLayoutView="0" workbookViewId="0" topLeftCell="A1">
      <selection activeCell="D29" sqref="D29"/>
    </sheetView>
  </sheetViews>
  <sheetFormatPr defaultColWidth="9.00390625" defaultRowHeight="12"/>
  <cols>
    <col min="1" max="2" width="20.875" style="20" customWidth="1"/>
    <col min="3" max="4" width="9.25390625" style="20" bestFit="1" customWidth="1"/>
    <col min="5" max="5" width="9.00390625" style="20" bestFit="1" customWidth="1"/>
    <col min="6" max="6" width="2.625" style="20" customWidth="1"/>
    <col min="7" max="11" width="9.75390625" style="20" customWidth="1"/>
    <col min="12" max="12" width="9.25390625" style="20" bestFit="1" customWidth="1"/>
    <col min="13" max="13" width="9.25390625" style="20" hidden="1" customWidth="1"/>
    <col min="14" max="14" width="10.125" style="20" hidden="1" customWidth="1"/>
    <col min="15" max="16" width="10.875" style="20" hidden="1" customWidth="1"/>
    <col min="17" max="17" width="9.125" style="20" customWidth="1"/>
    <col min="18" max="18" width="10.125" style="20" bestFit="1" customWidth="1"/>
    <col min="19" max="16384" width="9.125" style="20" customWidth="1"/>
  </cols>
  <sheetData>
    <row r="1" spans="1:18" ht="15">
      <c r="A1" s="71" t="s">
        <v>61</v>
      </c>
      <c r="B1" s="71"/>
      <c r="C1" s="71"/>
      <c r="D1" s="71"/>
      <c r="E1" s="71"/>
      <c r="F1" s="71"/>
      <c r="G1" s="71"/>
      <c r="H1" s="55"/>
      <c r="I1" s="73" t="s">
        <v>26</v>
      </c>
      <c r="J1" s="72"/>
      <c r="K1" s="72"/>
      <c r="L1" s="72"/>
      <c r="M1" s="72"/>
      <c r="N1" s="72"/>
      <c r="O1" s="72"/>
      <c r="P1" s="72"/>
      <c r="Q1" s="56"/>
      <c r="R1" s="56"/>
    </row>
    <row r="2" spans="1:18" ht="15">
      <c r="A2" s="74" t="s">
        <v>96</v>
      </c>
      <c r="B2" s="74"/>
      <c r="C2" s="75"/>
      <c r="D2" s="75"/>
      <c r="E2" s="75"/>
      <c r="F2" s="75"/>
      <c r="G2" s="75"/>
      <c r="H2" s="76"/>
      <c r="I2" s="77"/>
      <c r="J2" s="78"/>
      <c r="K2" s="78"/>
      <c r="L2" s="78"/>
      <c r="M2" s="78"/>
      <c r="N2" s="78"/>
      <c r="O2" s="78"/>
      <c r="P2" s="78"/>
      <c r="Q2" s="56"/>
      <c r="R2" s="56"/>
    </row>
    <row r="3" spans="1:18" ht="12.75">
      <c r="A3" s="79" t="s">
        <v>121</v>
      </c>
      <c r="B3" s="79" t="s">
        <v>97</v>
      </c>
      <c r="C3" s="80" t="s">
        <v>1</v>
      </c>
      <c r="D3" s="81" t="s">
        <v>2</v>
      </c>
      <c r="E3" s="82"/>
      <c r="F3" s="83"/>
      <c r="G3" s="82" t="s">
        <v>3</v>
      </c>
      <c r="H3" s="84"/>
      <c r="I3" s="84"/>
      <c r="J3" s="82"/>
      <c r="K3" s="82" t="s">
        <v>4</v>
      </c>
      <c r="L3" s="85" t="s">
        <v>5</v>
      </c>
      <c r="M3" s="69" t="s">
        <v>33</v>
      </c>
      <c r="N3" s="86" t="s">
        <v>6</v>
      </c>
      <c r="O3" s="21" t="s">
        <v>33</v>
      </c>
      <c r="P3" s="21" t="s">
        <v>32</v>
      </c>
      <c r="Q3" s="56"/>
      <c r="R3" s="56"/>
    </row>
    <row r="4" spans="1:18" ht="13.5">
      <c r="A4" s="87"/>
      <c r="B4" s="87"/>
      <c r="C4" s="88" t="s">
        <v>7</v>
      </c>
      <c r="D4" s="88" t="s">
        <v>8</v>
      </c>
      <c r="E4" s="89" t="s">
        <v>9</v>
      </c>
      <c r="F4" s="90"/>
      <c r="G4" s="91" t="s">
        <v>80</v>
      </c>
      <c r="H4" s="91" t="s">
        <v>81</v>
      </c>
      <c r="I4" s="91" t="s">
        <v>82</v>
      </c>
      <c r="J4" s="91" t="s">
        <v>83</v>
      </c>
      <c r="K4" s="91" t="s">
        <v>84</v>
      </c>
      <c r="L4" s="55"/>
      <c r="M4" s="22" t="s">
        <v>55</v>
      </c>
      <c r="N4" s="92" t="s">
        <v>30</v>
      </c>
      <c r="O4" s="22" t="s">
        <v>35</v>
      </c>
      <c r="P4" s="22" t="s">
        <v>34</v>
      </c>
      <c r="Q4" s="56"/>
      <c r="R4" s="56"/>
    </row>
    <row r="5" spans="1:18" ht="12.75">
      <c r="A5" s="76"/>
      <c r="B5" s="76"/>
      <c r="C5" s="76"/>
      <c r="D5" s="76"/>
      <c r="E5" s="93" t="s">
        <v>30</v>
      </c>
      <c r="F5" s="94"/>
      <c r="G5" s="95"/>
      <c r="H5" s="95"/>
      <c r="I5" s="95"/>
      <c r="J5" s="95"/>
      <c r="K5" s="95"/>
      <c r="L5" s="96"/>
      <c r="M5" s="97" t="s">
        <v>53</v>
      </c>
      <c r="N5" s="98"/>
      <c r="O5" s="96"/>
      <c r="P5" s="99" t="s">
        <v>56</v>
      </c>
      <c r="Q5" s="56"/>
      <c r="R5" s="56"/>
    </row>
    <row r="6" spans="1:18" ht="12.75">
      <c r="A6" s="151" t="s">
        <v>98</v>
      </c>
      <c r="B6" s="151"/>
      <c r="C6" s="167">
        <f>SUM(C7:C9)</f>
        <v>11</v>
      </c>
      <c r="D6" s="167">
        <f>SUM(D7:D9)</f>
        <v>101</v>
      </c>
      <c r="E6" s="70" t="s">
        <v>78</v>
      </c>
      <c r="F6" s="38"/>
      <c r="G6" s="167">
        <f>SUM(G7:G9)</f>
        <v>476</v>
      </c>
      <c r="H6" s="167">
        <f>SUM(H7:H9)</f>
        <v>469</v>
      </c>
      <c r="I6" s="167">
        <f>SUM(I7:I9)</f>
        <v>424</v>
      </c>
      <c r="J6" s="167">
        <f>SUM(J7:J9)</f>
        <v>431</v>
      </c>
      <c r="K6" s="167">
        <f>SUM(K7:K9)</f>
        <v>424</v>
      </c>
      <c r="L6" s="167">
        <f aca="true" t="shared" si="0" ref="L6:L32">SUM(G6:K6)</f>
        <v>2224</v>
      </c>
      <c r="M6" s="70" t="s">
        <v>78</v>
      </c>
      <c r="N6" s="70" t="s">
        <v>78</v>
      </c>
      <c r="O6" s="70" t="s">
        <v>78</v>
      </c>
      <c r="P6" s="70" t="s">
        <v>78</v>
      </c>
      <c r="Q6" s="56"/>
      <c r="R6" s="67"/>
    </row>
    <row r="7" spans="1:18" ht="12.75">
      <c r="A7" s="203"/>
      <c r="B7" s="146" t="s">
        <v>99</v>
      </c>
      <c r="C7" s="204">
        <v>3</v>
      </c>
      <c r="D7" s="204">
        <v>31</v>
      </c>
      <c r="E7" s="70" t="s">
        <v>78</v>
      </c>
      <c r="F7" s="38">
        <f>SUM(F8:F10)</f>
        <v>0</v>
      </c>
      <c r="G7" s="204">
        <v>137</v>
      </c>
      <c r="H7" s="204">
        <v>139</v>
      </c>
      <c r="I7" s="204">
        <v>135</v>
      </c>
      <c r="J7" s="204">
        <v>141</v>
      </c>
      <c r="K7" s="204">
        <v>134</v>
      </c>
      <c r="L7" s="204">
        <f t="shared" si="0"/>
        <v>686</v>
      </c>
      <c r="M7" s="70" t="s">
        <v>78</v>
      </c>
      <c r="N7" s="70" t="s">
        <v>78</v>
      </c>
      <c r="O7" s="70" t="s">
        <v>78</v>
      </c>
      <c r="P7" s="70" t="s">
        <v>78</v>
      </c>
      <c r="Q7" s="56"/>
      <c r="R7" s="67"/>
    </row>
    <row r="8" spans="1:18" ht="12.75">
      <c r="A8" s="205"/>
      <c r="B8" s="146" t="s">
        <v>100</v>
      </c>
      <c r="C8" s="145">
        <v>5</v>
      </c>
      <c r="D8" s="145">
        <v>43</v>
      </c>
      <c r="E8" s="70" t="s">
        <v>78</v>
      </c>
      <c r="F8" s="103"/>
      <c r="G8" s="145">
        <v>213</v>
      </c>
      <c r="H8" s="145">
        <v>177</v>
      </c>
      <c r="I8" s="145">
        <v>176</v>
      </c>
      <c r="J8" s="145">
        <v>172</v>
      </c>
      <c r="K8" s="145">
        <v>177</v>
      </c>
      <c r="L8" s="145">
        <f t="shared" si="0"/>
        <v>915</v>
      </c>
      <c r="M8" s="70" t="s">
        <v>78</v>
      </c>
      <c r="N8" s="70" t="s">
        <v>78</v>
      </c>
      <c r="O8" s="70" t="s">
        <v>78</v>
      </c>
      <c r="P8" s="70" t="s">
        <v>78</v>
      </c>
      <c r="Q8" s="56"/>
      <c r="R8" s="67"/>
    </row>
    <row r="9" spans="1:18" ht="12.75">
      <c r="A9" s="205"/>
      <c r="B9" s="146" t="s">
        <v>101</v>
      </c>
      <c r="C9" s="204">
        <v>3</v>
      </c>
      <c r="D9" s="204">
        <v>27</v>
      </c>
      <c r="E9" s="70" t="s">
        <v>78</v>
      </c>
      <c r="F9" s="103"/>
      <c r="G9" s="204">
        <v>126</v>
      </c>
      <c r="H9" s="204">
        <v>153</v>
      </c>
      <c r="I9" s="204">
        <v>113</v>
      </c>
      <c r="J9" s="204">
        <v>118</v>
      </c>
      <c r="K9" s="204">
        <v>113</v>
      </c>
      <c r="L9" s="204">
        <f t="shared" si="0"/>
        <v>623</v>
      </c>
      <c r="M9" s="70" t="s">
        <v>78</v>
      </c>
      <c r="N9" s="70" t="s">
        <v>78</v>
      </c>
      <c r="O9" s="70" t="s">
        <v>78</v>
      </c>
      <c r="P9" s="70" t="s">
        <v>78</v>
      </c>
      <c r="Q9" s="56"/>
      <c r="R9" s="67"/>
    </row>
    <row r="10" spans="1:18" ht="12.75">
      <c r="A10" s="206" t="s">
        <v>12</v>
      </c>
      <c r="B10" s="206"/>
      <c r="C10" s="152">
        <f>SUM(C11:C13)</f>
        <v>11</v>
      </c>
      <c r="D10" s="152">
        <f>SUM(D11:D13)</f>
        <v>100</v>
      </c>
      <c r="E10" s="70" t="s">
        <v>78</v>
      </c>
      <c r="F10" s="103"/>
      <c r="G10" s="152">
        <f>SUM(G11:G13)</f>
        <v>479</v>
      </c>
      <c r="H10" s="152">
        <f>SUM(H11:H13)</f>
        <v>499</v>
      </c>
      <c r="I10" s="152">
        <f>SUM(I11:I13)</f>
        <v>446</v>
      </c>
      <c r="J10" s="152">
        <f>SUM(J11:J13)</f>
        <v>456</v>
      </c>
      <c r="K10" s="152">
        <f>SUM(K11:K13)</f>
        <v>455</v>
      </c>
      <c r="L10" s="152">
        <f t="shared" si="0"/>
        <v>2335</v>
      </c>
      <c r="M10" s="70" t="s">
        <v>78</v>
      </c>
      <c r="N10" s="70" t="s">
        <v>78</v>
      </c>
      <c r="O10" s="70" t="s">
        <v>78</v>
      </c>
      <c r="P10" s="70" t="s">
        <v>78</v>
      </c>
      <c r="Q10" s="56"/>
      <c r="R10" s="67"/>
    </row>
    <row r="11" spans="1:18" ht="12.75">
      <c r="A11" s="203"/>
      <c r="B11" s="146" t="s">
        <v>102</v>
      </c>
      <c r="C11" s="204">
        <v>5</v>
      </c>
      <c r="D11" s="204">
        <v>47</v>
      </c>
      <c r="E11" s="70" t="s">
        <v>78</v>
      </c>
      <c r="F11" s="38">
        <f>SUM(F12:F13)</f>
        <v>0</v>
      </c>
      <c r="G11" s="204">
        <v>225</v>
      </c>
      <c r="H11" s="204">
        <v>233</v>
      </c>
      <c r="I11" s="204">
        <v>207</v>
      </c>
      <c r="J11" s="204">
        <v>209</v>
      </c>
      <c r="K11" s="204">
        <v>209</v>
      </c>
      <c r="L11" s="204">
        <f t="shared" si="0"/>
        <v>1083</v>
      </c>
      <c r="M11" s="70" t="s">
        <v>78</v>
      </c>
      <c r="N11" s="70" t="s">
        <v>78</v>
      </c>
      <c r="O11" s="70" t="s">
        <v>78</v>
      </c>
      <c r="P11" s="70" t="s">
        <v>78</v>
      </c>
      <c r="Q11" s="56"/>
      <c r="R11" s="67"/>
    </row>
    <row r="12" spans="1:18" ht="12.75">
      <c r="A12" s="205"/>
      <c r="B12" s="146" t="s">
        <v>103</v>
      </c>
      <c r="C12" s="204">
        <v>4</v>
      </c>
      <c r="D12" s="204">
        <v>32</v>
      </c>
      <c r="E12" s="70" t="s">
        <v>78</v>
      </c>
      <c r="F12" s="103"/>
      <c r="G12" s="204">
        <v>158</v>
      </c>
      <c r="H12" s="204">
        <v>146</v>
      </c>
      <c r="I12" s="204">
        <v>145</v>
      </c>
      <c r="J12" s="204">
        <v>151</v>
      </c>
      <c r="K12" s="204">
        <v>149</v>
      </c>
      <c r="L12" s="204">
        <f t="shared" si="0"/>
        <v>749</v>
      </c>
      <c r="M12" s="70" t="s">
        <v>78</v>
      </c>
      <c r="N12" s="70" t="s">
        <v>78</v>
      </c>
      <c r="O12" s="70" t="s">
        <v>78</v>
      </c>
      <c r="P12" s="70" t="s">
        <v>78</v>
      </c>
      <c r="Q12" s="56"/>
      <c r="R12" s="67"/>
    </row>
    <row r="13" spans="1:18" ht="12.75">
      <c r="A13" s="205"/>
      <c r="B13" s="146" t="s">
        <v>104</v>
      </c>
      <c r="C13" s="204">
        <v>2</v>
      </c>
      <c r="D13" s="204">
        <v>21</v>
      </c>
      <c r="E13" s="70" t="s">
        <v>78</v>
      </c>
      <c r="F13" s="103"/>
      <c r="G13" s="204">
        <v>96</v>
      </c>
      <c r="H13" s="204">
        <v>120</v>
      </c>
      <c r="I13" s="204">
        <v>94</v>
      </c>
      <c r="J13" s="204">
        <v>96</v>
      </c>
      <c r="K13" s="204">
        <v>97</v>
      </c>
      <c r="L13" s="204">
        <f t="shared" si="0"/>
        <v>503</v>
      </c>
      <c r="M13" s="70" t="s">
        <v>78</v>
      </c>
      <c r="N13" s="70" t="s">
        <v>78</v>
      </c>
      <c r="O13" s="70" t="s">
        <v>78</v>
      </c>
      <c r="P13" s="70" t="s">
        <v>78</v>
      </c>
      <c r="Q13" s="56"/>
      <c r="R13" s="67"/>
    </row>
    <row r="14" spans="1:18" ht="12.75">
      <c r="A14" s="206" t="s">
        <v>105</v>
      </c>
      <c r="B14" s="206"/>
      <c r="C14" s="152">
        <f>SUM(C15:C18)</f>
        <v>8</v>
      </c>
      <c r="D14" s="152">
        <f>SUM(D15:D18)</f>
        <v>93</v>
      </c>
      <c r="E14" s="70" t="s">
        <v>78</v>
      </c>
      <c r="F14" s="38">
        <f>SUM(F15:F16)</f>
        <v>0</v>
      </c>
      <c r="G14" s="152">
        <f>SUM(G15:G18)</f>
        <v>433</v>
      </c>
      <c r="H14" s="152">
        <f>SUM(H15:H18)</f>
        <v>442</v>
      </c>
      <c r="I14" s="152">
        <f>SUM(I15:I18)</f>
        <v>412</v>
      </c>
      <c r="J14" s="152">
        <f>SUM(J15:J18)</f>
        <v>452</v>
      </c>
      <c r="K14" s="152">
        <f>SUM(K15:K18)</f>
        <v>435</v>
      </c>
      <c r="L14" s="152">
        <f t="shared" si="0"/>
        <v>2174</v>
      </c>
      <c r="M14" s="70" t="s">
        <v>78</v>
      </c>
      <c r="N14" s="70" t="s">
        <v>78</v>
      </c>
      <c r="O14" s="70" t="s">
        <v>78</v>
      </c>
      <c r="P14" s="70" t="s">
        <v>78</v>
      </c>
      <c r="Q14" s="56"/>
      <c r="R14" s="67"/>
    </row>
    <row r="15" spans="1:18" ht="12.75">
      <c r="A15" s="205"/>
      <c r="B15" s="146" t="s">
        <v>106</v>
      </c>
      <c r="C15" s="204">
        <v>4</v>
      </c>
      <c r="D15" s="204">
        <v>42</v>
      </c>
      <c r="E15" s="70" t="s">
        <v>78</v>
      </c>
      <c r="F15" s="103"/>
      <c r="G15" s="204">
        <v>211</v>
      </c>
      <c r="H15" s="204">
        <v>218</v>
      </c>
      <c r="I15" s="204">
        <v>194</v>
      </c>
      <c r="J15" s="204">
        <v>206</v>
      </c>
      <c r="K15" s="204">
        <v>206</v>
      </c>
      <c r="L15" s="204">
        <f t="shared" si="0"/>
        <v>1035</v>
      </c>
      <c r="M15" s="70" t="s">
        <v>78</v>
      </c>
      <c r="N15" s="70" t="s">
        <v>78</v>
      </c>
      <c r="O15" s="70" t="s">
        <v>78</v>
      </c>
      <c r="P15" s="70" t="s">
        <v>78</v>
      </c>
      <c r="Q15" s="56"/>
      <c r="R15" s="67"/>
    </row>
    <row r="16" spans="1:18" ht="12.75">
      <c r="A16" s="205"/>
      <c r="B16" s="146" t="s">
        <v>107</v>
      </c>
      <c r="C16" s="204">
        <v>1</v>
      </c>
      <c r="D16" s="204">
        <v>10</v>
      </c>
      <c r="E16" s="70" t="s">
        <v>78</v>
      </c>
      <c r="F16" s="103"/>
      <c r="G16" s="204">
        <v>46</v>
      </c>
      <c r="H16" s="204">
        <v>42</v>
      </c>
      <c r="I16" s="204">
        <v>42</v>
      </c>
      <c r="J16" s="204">
        <v>48</v>
      </c>
      <c r="K16" s="204">
        <v>45</v>
      </c>
      <c r="L16" s="204">
        <f t="shared" si="0"/>
        <v>223</v>
      </c>
      <c r="M16" s="70" t="s">
        <v>78</v>
      </c>
      <c r="N16" s="70" t="s">
        <v>78</v>
      </c>
      <c r="O16" s="70" t="s">
        <v>78</v>
      </c>
      <c r="P16" s="70" t="s">
        <v>78</v>
      </c>
      <c r="Q16" s="56"/>
      <c r="R16" s="67"/>
    </row>
    <row r="17" spans="1:18" ht="12.75">
      <c r="A17" s="203"/>
      <c r="B17" s="146" t="s">
        <v>108</v>
      </c>
      <c r="C17" s="204">
        <v>2</v>
      </c>
      <c r="D17" s="204">
        <v>26</v>
      </c>
      <c r="E17" s="70" t="s">
        <v>78</v>
      </c>
      <c r="F17" s="49"/>
      <c r="G17" s="204">
        <v>101</v>
      </c>
      <c r="H17" s="204">
        <v>107</v>
      </c>
      <c r="I17" s="204">
        <v>105</v>
      </c>
      <c r="J17" s="204">
        <v>123</v>
      </c>
      <c r="K17" s="204">
        <v>113</v>
      </c>
      <c r="L17" s="204">
        <f t="shared" si="0"/>
        <v>549</v>
      </c>
      <c r="M17" s="70" t="s">
        <v>78</v>
      </c>
      <c r="N17" s="70" t="s">
        <v>78</v>
      </c>
      <c r="O17" s="70" t="s">
        <v>78</v>
      </c>
      <c r="P17" s="70" t="s">
        <v>78</v>
      </c>
      <c r="Q17" s="56"/>
      <c r="R17" s="67"/>
    </row>
    <row r="18" spans="1:18" ht="12.75">
      <c r="A18" s="203"/>
      <c r="B18" s="146" t="s">
        <v>109</v>
      </c>
      <c r="C18" s="204">
        <v>1</v>
      </c>
      <c r="D18" s="204">
        <v>15</v>
      </c>
      <c r="E18" s="70" t="s">
        <v>78</v>
      </c>
      <c r="F18" s="38">
        <f>SUM(F19:F21)</f>
        <v>0</v>
      </c>
      <c r="G18" s="204">
        <v>75</v>
      </c>
      <c r="H18" s="204">
        <v>75</v>
      </c>
      <c r="I18" s="204">
        <v>71</v>
      </c>
      <c r="J18" s="204">
        <v>75</v>
      </c>
      <c r="K18" s="204">
        <v>71</v>
      </c>
      <c r="L18" s="204">
        <f t="shared" si="0"/>
        <v>367</v>
      </c>
      <c r="M18" s="70" t="s">
        <v>78</v>
      </c>
      <c r="N18" s="70" t="s">
        <v>78</v>
      </c>
      <c r="O18" s="70" t="s">
        <v>78</v>
      </c>
      <c r="P18" s="70" t="s">
        <v>78</v>
      </c>
      <c r="Q18" s="56"/>
      <c r="R18" s="67"/>
    </row>
    <row r="19" spans="1:18" ht="12.75">
      <c r="A19" s="151" t="s">
        <v>110</v>
      </c>
      <c r="B19" s="151"/>
      <c r="C19" s="167">
        <f>SUM(C20:C21)</f>
        <v>9</v>
      </c>
      <c r="D19" s="167">
        <f>SUM(D20:D21)</f>
        <v>96</v>
      </c>
      <c r="E19" s="70" t="s">
        <v>78</v>
      </c>
      <c r="F19" s="103"/>
      <c r="G19" s="167">
        <f>SUM(G20:G21)</f>
        <v>409</v>
      </c>
      <c r="H19" s="167">
        <f>SUM(H20:H21)</f>
        <v>437</v>
      </c>
      <c r="I19" s="167">
        <f>SUM(I20:I21)</f>
        <v>389</v>
      </c>
      <c r="J19" s="167">
        <f>SUM(J20:J21)</f>
        <v>384</v>
      </c>
      <c r="K19" s="167">
        <f>SUM(K20:K21)</f>
        <v>423</v>
      </c>
      <c r="L19" s="167">
        <f t="shared" si="0"/>
        <v>2042</v>
      </c>
      <c r="M19" s="70" t="s">
        <v>78</v>
      </c>
      <c r="N19" s="70" t="s">
        <v>78</v>
      </c>
      <c r="O19" s="70" t="s">
        <v>78</v>
      </c>
      <c r="P19" s="70" t="s">
        <v>78</v>
      </c>
      <c r="Q19" s="56"/>
      <c r="R19" s="67"/>
    </row>
    <row r="20" spans="1:18" ht="12.75">
      <c r="A20" s="205"/>
      <c r="B20" s="146" t="s">
        <v>111</v>
      </c>
      <c r="C20" s="204">
        <v>5</v>
      </c>
      <c r="D20" s="204">
        <v>50</v>
      </c>
      <c r="E20" s="70" t="s">
        <v>78</v>
      </c>
      <c r="F20" s="103"/>
      <c r="G20" s="204">
        <v>214</v>
      </c>
      <c r="H20" s="204">
        <v>212</v>
      </c>
      <c r="I20" s="204">
        <v>211</v>
      </c>
      <c r="J20" s="204">
        <v>192</v>
      </c>
      <c r="K20" s="204">
        <v>203</v>
      </c>
      <c r="L20" s="204">
        <f t="shared" si="0"/>
        <v>1032</v>
      </c>
      <c r="M20" s="70" t="s">
        <v>78</v>
      </c>
      <c r="N20" s="70" t="s">
        <v>78</v>
      </c>
      <c r="O20" s="70" t="s">
        <v>78</v>
      </c>
      <c r="P20" s="70" t="s">
        <v>78</v>
      </c>
      <c r="Q20" s="56"/>
      <c r="R20" s="67"/>
    </row>
    <row r="21" spans="1:18" ht="12.75">
      <c r="A21" s="205"/>
      <c r="B21" s="146" t="s">
        <v>112</v>
      </c>
      <c r="C21" s="204">
        <v>4</v>
      </c>
      <c r="D21" s="204">
        <v>46</v>
      </c>
      <c r="E21" s="70" t="s">
        <v>78</v>
      </c>
      <c r="F21" s="103"/>
      <c r="G21" s="204">
        <v>195</v>
      </c>
      <c r="H21" s="204">
        <v>225</v>
      </c>
      <c r="I21" s="204">
        <v>178</v>
      </c>
      <c r="J21" s="204">
        <v>192</v>
      </c>
      <c r="K21" s="204">
        <v>220</v>
      </c>
      <c r="L21" s="204">
        <f t="shared" si="0"/>
        <v>1010</v>
      </c>
      <c r="M21" s="70" t="s">
        <v>78</v>
      </c>
      <c r="N21" s="70" t="s">
        <v>78</v>
      </c>
      <c r="O21" s="70" t="s">
        <v>78</v>
      </c>
      <c r="P21" s="70" t="s">
        <v>78</v>
      </c>
      <c r="Q21" s="56"/>
      <c r="R21" s="67"/>
    </row>
    <row r="22" spans="1:18" ht="12.75">
      <c r="A22" s="206" t="s">
        <v>16</v>
      </c>
      <c r="B22" s="206"/>
      <c r="C22" s="167">
        <f>SUM(C23:C26)</f>
        <v>8</v>
      </c>
      <c r="D22" s="167">
        <f>SUM(D23:D26)</f>
        <v>95</v>
      </c>
      <c r="E22" s="70" t="s">
        <v>78</v>
      </c>
      <c r="F22" s="38">
        <f>SUM(F23:F24)</f>
        <v>0</v>
      </c>
      <c r="G22" s="167">
        <f>SUM(G23:G26)</f>
        <v>428</v>
      </c>
      <c r="H22" s="167">
        <f>SUM(H23:H26)</f>
        <v>411</v>
      </c>
      <c r="I22" s="167">
        <f>SUM(I23:I26)</f>
        <v>470</v>
      </c>
      <c r="J22" s="167">
        <f>SUM(J23:J26)</f>
        <v>465</v>
      </c>
      <c r="K22" s="167">
        <f>SUM(K23:K26)</f>
        <v>456</v>
      </c>
      <c r="L22" s="167">
        <f t="shared" si="0"/>
        <v>2230</v>
      </c>
      <c r="M22" s="70" t="s">
        <v>78</v>
      </c>
      <c r="N22" s="70" t="s">
        <v>78</v>
      </c>
      <c r="O22" s="70" t="s">
        <v>78</v>
      </c>
      <c r="P22" s="70" t="s">
        <v>78</v>
      </c>
      <c r="Q22" s="56"/>
      <c r="R22" s="67"/>
    </row>
    <row r="23" spans="1:18" ht="12.75">
      <c r="A23" s="205"/>
      <c r="B23" s="146" t="s">
        <v>113</v>
      </c>
      <c r="C23" s="204">
        <v>1</v>
      </c>
      <c r="D23" s="204">
        <v>13</v>
      </c>
      <c r="E23" s="70" t="s">
        <v>78</v>
      </c>
      <c r="F23" s="103"/>
      <c r="G23" s="204">
        <v>68</v>
      </c>
      <c r="H23" s="204">
        <v>51</v>
      </c>
      <c r="I23" s="204">
        <v>66</v>
      </c>
      <c r="J23" s="204">
        <v>52</v>
      </c>
      <c r="K23" s="204">
        <v>68</v>
      </c>
      <c r="L23" s="204">
        <f t="shared" si="0"/>
        <v>305</v>
      </c>
      <c r="M23" s="70" t="s">
        <v>78</v>
      </c>
      <c r="N23" s="70" t="s">
        <v>78</v>
      </c>
      <c r="O23" s="70" t="s">
        <v>78</v>
      </c>
      <c r="P23" s="70" t="s">
        <v>78</v>
      </c>
      <c r="Q23" s="56"/>
      <c r="R23" s="67"/>
    </row>
    <row r="24" spans="1:18" ht="12.75">
      <c r="A24" s="205"/>
      <c r="B24" s="146" t="s">
        <v>114</v>
      </c>
      <c r="C24" s="204">
        <v>1</v>
      </c>
      <c r="D24" s="204">
        <v>20</v>
      </c>
      <c r="E24" s="70" t="s">
        <v>78</v>
      </c>
      <c r="F24" s="103"/>
      <c r="G24" s="204">
        <v>99</v>
      </c>
      <c r="H24" s="204">
        <v>103</v>
      </c>
      <c r="I24" s="204">
        <v>104</v>
      </c>
      <c r="J24" s="204">
        <v>103</v>
      </c>
      <c r="K24" s="204">
        <v>98</v>
      </c>
      <c r="L24" s="204">
        <f t="shared" si="0"/>
        <v>507</v>
      </c>
      <c r="M24" s="70" t="s">
        <v>78</v>
      </c>
      <c r="N24" s="70" t="s">
        <v>78</v>
      </c>
      <c r="O24" s="70" t="s">
        <v>78</v>
      </c>
      <c r="P24" s="70" t="s">
        <v>78</v>
      </c>
      <c r="Q24" s="56"/>
      <c r="R24" s="67"/>
    </row>
    <row r="25" spans="1:18" ht="12.75">
      <c r="A25" s="203"/>
      <c r="B25" s="146" t="s">
        <v>115</v>
      </c>
      <c r="C25" s="204">
        <v>2</v>
      </c>
      <c r="D25" s="204">
        <v>19</v>
      </c>
      <c r="E25" s="70" t="s">
        <v>78</v>
      </c>
      <c r="F25" s="38">
        <f>SUM(F26:F27)</f>
        <v>0</v>
      </c>
      <c r="G25" s="204">
        <v>75</v>
      </c>
      <c r="H25" s="204">
        <v>65</v>
      </c>
      <c r="I25" s="204">
        <v>91</v>
      </c>
      <c r="J25" s="204">
        <v>92</v>
      </c>
      <c r="K25" s="204">
        <v>82</v>
      </c>
      <c r="L25" s="204">
        <f t="shared" si="0"/>
        <v>405</v>
      </c>
      <c r="M25" s="70" t="s">
        <v>78</v>
      </c>
      <c r="N25" s="70" t="s">
        <v>78</v>
      </c>
      <c r="O25" s="70" t="s">
        <v>78</v>
      </c>
      <c r="P25" s="70" t="s">
        <v>78</v>
      </c>
      <c r="Q25" s="56"/>
      <c r="R25" s="67"/>
    </row>
    <row r="26" spans="1:18" ht="12.75">
      <c r="A26" s="205"/>
      <c r="B26" s="146" t="s">
        <v>116</v>
      </c>
      <c r="C26" s="204">
        <v>4</v>
      </c>
      <c r="D26" s="204">
        <v>43</v>
      </c>
      <c r="E26" s="70" t="s">
        <v>78</v>
      </c>
      <c r="F26" s="103"/>
      <c r="G26" s="204">
        <v>186</v>
      </c>
      <c r="H26" s="204">
        <v>192</v>
      </c>
      <c r="I26" s="204">
        <v>209</v>
      </c>
      <c r="J26" s="204">
        <v>218</v>
      </c>
      <c r="K26" s="204">
        <v>208</v>
      </c>
      <c r="L26" s="204">
        <f t="shared" si="0"/>
        <v>1013</v>
      </c>
      <c r="M26" s="70" t="s">
        <v>78</v>
      </c>
      <c r="N26" s="70" t="s">
        <v>78</v>
      </c>
      <c r="O26" s="70" t="s">
        <v>78</v>
      </c>
      <c r="P26" s="70" t="s">
        <v>78</v>
      </c>
      <c r="Q26" s="56"/>
      <c r="R26" s="67"/>
    </row>
    <row r="27" spans="1:18" ht="12.75">
      <c r="A27" s="206" t="s">
        <v>19</v>
      </c>
      <c r="B27" s="206"/>
      <c r="C27" s="152">
        <f>SUM(C28:C29)</f>
        <v>8</v>
      </c>
      <c r="D27" s="152">
        <f>SUM(D28:D29)</f>
        <v>92</v>
      </c>
      <c r="E27" s="70" t="s">
        <v>78</v>
      </c>
      <c r="F27" s="103"/>
      <c r="G27" s="152">
        <f>SUM(G28:G29)</f>
        <v>451</v>
      </c>
      <c r="H27" s="152">
        <f>SUM(H28:H29)</f>
        <v>433</v>
      </c>
      <c r="I27" s="152">
        <f>SUM(I28:I29)</f>
        <v>421</v>
      </c>
      <c r="J27" s="152">
        <f>SUM(J28:J29)</f>
        <v>409</v>
      </c>
      <c r="K27" s="152">
        <f>SUM(K28:K29)</f>
        <v>372</v>
      </c>
      <c r="L27" s="152">
        <f t="shared" si="0"/>
        <v>2086</v>
      </c>
      <c r="M27" s="70" t="s">
        <v>78</v>
      </c>
      <c r="N27" s="70" t="s">
        <v>78</v>
      </c>
      <c r="O27" s="70" t="s">
        <v>78</v>
      </c>
      <c r="P27" s="70" t="s">
        <v>78</v>
      </c>
      <c r="Q27" s="56"/>
      <c r="R27" s="67"/>
    </row>
    <row r="28" spans="1:18" ht="12.75">
      <c r="A28" s="203"/>
      <c r="B28" s="146" t="s">
        <v>117</v>
      </c>
      <c r="C28" s="204">
        <v>5</v>
      </c>
      <c r="D28" s="204">
        <v>64</v>
      </c>
      <c r="E28" s="70" t="s">
        <v>78</v>
      </c>
      <c r="F28" s="38">
        <f>SUM(F29:F30)</f>
        <v>0</v>
      </c>
      <c r="G28" s="204">
        <v>326</v>
      </c>
      <c r="H28" s="204">
        <v>301</v>
      </c>
      <c r="I28" s="204">
        <v>291</v>
      </c>
      <c r="J28" s="204">
        <v>289</v>
      </c>
      <c r="K28" s="204">
        <v>260</v>
      </c>
      <c r="L28" s="204">
        <f t="shared" si="0"/>
        <v>1467</v>
      </c>
      <c r="M28" s="70" t="s">
        <v>78</v>
      </c>
      <c r="N28" s="70" t="s">
        <v>78</v>
      </c>
      <c r="O28" s="70" t="s">
        <v>78</v>
      </c>
      <c r="P28" s="70" t="s">
        <v>78</v>
      </c>
      <c r="Q28" s="56"/>
      <c r="R28" s="67"/>
    </row>
    <row r="29" spans="1:18" ht="12.75">
      <c r="A29" s="205"/>
      <c r="B29" s="146" t="s">
        <v>118</v>
      </c>
      <c r="C29" s="204">
        <v>3</v>
      </c>
      <c r="D29" s="204">
        <v>28</v>
      </c>
      <c r="E29" s="70" t="s">
        <v>78</v>
      </c>
      <c r="F29" s="103"/>
      <c r="G29" s="204">
        <v>125</v>
      </c>
      <c r="H29" s="204">
        <v>132</v>
      </c>
      <c r="I29" s="204">
        <v>130</v>
      </c>
      <c r="J29" s="204">
        <v>120</v>
      </c>
      <c r="K29" s="204">
        <v>112</v>
      </c>
      <c r="L29" s="204">
        <f t="shared" si="0"/>
        <v>619</v>
      </c>
      <c r="M29" s="70" t="s">
        <v>78</v>
      </c>
      <c r="N29" s="70" t="s">
        <v>78</v>
      </c>
      <c r="O29" s="70" t="s">
        <v>78</v>
      </c>
      <c r="P29" s="70" t="s">
        <v>78</v>
      </c>
      <c r="Q29" s="56"/>
      <c r="R29" s="67"/>
    </row>
    <row r="30" spans="1:18" ht="12.75">
      <c r="A30" s="207" t="s">
        <v>119</v>
      </c>
      <c r="B30" s="207"/>
      <c r="C30" s="208">
        <f>+C16+C25+C24+C17</f>
        <v>6</v>
      </c>
      <c r="D30" s="208">
        <f>+D16+D25+D24+D17</f>
        <v>75</v>
      </c>
      <c r="E30" s="70" t="s">
        <v>78</v>
      </c>
      <c r="F30" s="103"/>
      <c r="G30" s="208">
        <f>+G16+G25+G24+G17</f>
        <v>321</v>
      </c>
      <c r="H30" s="208">
        <f>+H16+H25+H24+H17</f>
        <v>317</v>
      </c>
      <c r="I30" s="208">
        <f>+I16+I25+I24+I17</f>
        <v>342</v>
      </c>
      <c r="J30" s="208">
        <f>+J16+J25+J24+J17</f>
        <v>366</v>
      </c>
      <c r="K30" s="208">
        <f>+K16+K25+K24+K17</f>
        <v>338</v>
      </c>
      <c r="L30" s="208">
        <f t="shared" si="0"/>
        <v>1684</v>
      </c>
      <c r="M30" s="70" t="s">
        <v>78</v>
      </c>
      <c r="N30" s="70" t="s">
        <v>78</v>
      </c>
      <c r="O30" s="70" t="s">
        <v>78</v>
      </c>
      <c r="P30" s="70" t="s">
        <v>78</v>
      </c>
      <c r="Q30" s="56"/>
      <c r="R30" s="67"/>
    </row>
    <row r="31" spans="1:18" ht="12.75">
      <c r="A31" s="207" t="s">
        <v>120</v>
      </c>
      <c r="B31" s="207"/>
      <c r="C31" s="208">
        <f>+C7+C8+C9+C11+C12+C13+C15+C18+C20+C21+C23+C26+C28+C29</f>
        <v>49</v>
      </c>
      <c r="D31" s="208">
        <f>+D7+D8+D9+D11+D12+D13+D15+D18+D20+D21+D23+D26+D28+D29</f>
        <v>502</v>
      </c>
      <c r="E31" s="70"/>
      <c r="F31" s="103"/>
      <c r="G31" s="208">
        <f>+G7+G8+G9+G11+G12+G13+G15+G18+G20+G21+G23+G26+G28+G29</f>
        <v>2355</v>
      </c>
      <c r="H31" s="208">
        <f>+H7+H8+H9+H11+H12+H13+H15+H18+H20+H21+H23+H26+H28+H29</f>
        <v>2374</v>
      </c>
      <c r="I31" s="208">
        <f>+I7+I8+I9+I11+I12+I13+I15+I18+I20+I21+I23+I26+I28+I29</f>
        <v>2220</v>
      </c>
      <c r="J31" s="208">
        <f>+J7+J8+J9+J11+J12+J13+J15+J18+J20+J21+J23+J26+J28+J29</f>
        <v>2231</v>
      </c>
      <c r="K31" s="208">
        <f>+K7+K8+K9+K11+K12+K13+K15+K18+K20+K21+K23+K26+K28+K29</f>
        <v>2227</v>
      </c>
      <c r="L31" s="208">
        <f t="shared" si="0"/>
        <v>11407</v>
      </c>
      <c r="M31" s="70"/>
      <c r="N31" s="70"/>
      <c r="O31" s="70"/>
      <c r="P31" s="70"/>
      <c r="Q31" s="56"/>
      <c r="R31" s="67"/>
    </row>
    <row r="32" spans="1:18" ht="12.75">
      <c r="A32" s="207" t="s">
        <v>52</v>
      </c>
      <c r="B32" s="207"/>
      <c r="C32" s="210">
        <f>+C6+C10+C14+C19+C22+C27</f>
        <v>55</v>
      </c>
      <c r="D32" s="210">
        <f>+D6+D10+D14+D19+D22+D27</f>
        <v>577</v>
      </c>
      <c r="E32" s="70" t="s">
        <v>78</v>
      </c>
      <c r="F32" s="23">
        <f>F28+F25+F22+F18+F17+F14+F11+F7+F6</f>
        <v>0</v>
      </c>
      <c r="G32" s="210">
        <f>+G6+G10+G14+G19+G22+G27</f>
        <v>2676</v>
      </c>
      <c r="H32" s="210">
        <f>+H6+H10+H14+H19+H22+H27</f>
        <v>2691</v>
      </c>
      <c r="I32" s="210">
        <f>+I6+I10+I14+I19+I22+I27</f>
        <v>2562</v>
      </c>
      <c r="J32" s="210">
        <f>+J6+J10+J14+J19+J22+J27</f>
        <v>2597</v>
      </c>
      <c r="K32" s="210">
        <f>+K6+K10+K14+K19+K22+K27</f>
        <v>2565</v>
      </c>
      <c r="L32" s="210">
        <f t="shared" si="0"/>
        <v>13091</v>
      </c>
      <c r="M32" s="70" t="s">
        <v>78</v>
      </c>
      <c r="N32" s="70" t="s">
        <v>78</v>
      </c>
      <c r="O32" s="70" t="s">
        <v>78</v>
      </c>
      <c r="P32" s="70" t="s">
        <v>78</v>
      </c>
      <c r="Q32" s="56"/>
      <c r="R32" s="67"/>
    </row>
    <row r="33" spans="1:18" ht="3" customHeight="1">
      <c r="A33" s="105"/>
      <c r="B33" s="105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56"/>
      <c r="R33" s="56"/>
    </row>
    <row r="34" spans="1:18" ht="12.75">
      <c r="A34" s="107" t="s">
        <v>54</v>
      </c>
      <c r="B34" s="107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56"/>
      <c r="R34" s="56"/>
    </row>
    <row r="35" spans="1:16" ht="12.75">
      <c r="A35" s="60"/>
      <c r="B35" s="60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41"/>
      <c r="O35" s="41"/>
      <c r="P35" s="41"/>
    </row>
    <row r="36" spans="1:16" ht="12.75">
      <c r="A36" s="61"/>
      <c r="B36" s="6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42"/>
      <c r="O36" s="43"/>
      <c r="P36" s="45"/>
    </row>
    <row r="37" spans="1:16" ht="12.75">
      <c r="A37" s="62"/>
      <c r="B37" s="62"/>
      <c r="G37" s="42"/>
      <c r="H37" s="42"/>
      <c r="I37" s="42"/>
      <c r="J37" s="42"/>
      <c r="K37" s="51"/>
      <c r="N37" s="47"/>
      <c r="O37" s="47"/>
      <c r="P37" s="45"/>
    </row>
    <row r="38" spans="1:16" ht="12.75">
      <c r="A38" s="63"/>
      <c r="B38" s="63"/>
      <c r="G38" s="42"/>
      <c r="H38" s="42"/>
      <c r="I38" s="42"/>
      <c r="J38" s="42"/>
      <c r="K38" s="51"/>
      <c r="N38" s="42"/>
      <c r="O38" s="42"/>
      <c r="P38" s="45"/>
    </row>
    <row r="39" spans="1:16" ht="12.75">
      <c r="A39" s="66"/>
      <c r="B39" s="209"/>
      <c r="C39" s="50"/>
      <c r="G39" s="42"/>
      <c r="H39" s="42"/>
      <c r="I39" s="42"/>
      <c r="J39" s="42"/>
      <c r="K39" s="51"/>
      <c r="N39" s="41"/>
      <c r="O39" s="41"/>
      <c r="P39" s="40"/>
    </row>
    <row r="40" spans="1:16" ht="12.75">
      <c r="A40" s="64"/>
      <c r="B40" s="64"/>
      <c r="C40" s="50"/>
      <c r="G40" s="42"/>
      <c r="H40" s="42"/>
      <c r="I40" s="42"/>
      <c r="J40" s="42"/>
      <c r="K40" s="51"/>
      <c r="N40" s="47"/>
      <c r="O40" s="47"/>
      <c r="P40" s="45"/>
    </row>
    <row r="41" spans="1:16" ht="12.75">
      <c r="A41" s="66"/>
      <c r="B41" s="209"/>
      <c r="C41" s="51"/>
      <c r="G41" s="42"/>
      <c r="H41" s="42"/>
      <c r="I41" s="42"/>
      <c r="J41" s="42"/>
      <c r="K41" s="51"/>
      <c r="N41" s="47"/>
      <c r="O41" s="47"/>
      <c r="P41" s="45"/>
    </row>
    <row r="42" spans="1:16" ht="12.75">
      <c r="A42" s="66"/>
      <c r="B42" s="209"/>
      <c r="C42" s="51"/>
      <c r="G42" s="42"/>
      <c r="H42" s="42"/>
      <c r="I42" s="42"/>
      <c r="J42" s="42"/>
      <c r="K42" s="51"/>
      <c r="N42" s="41"/>
      <c r="O42" s="41"/>
      <c r="P42" s="40"/>
    </row>
    <row r="43" spans="1:16" ht="12.75">
      <c r="A43" s="66"/>
      <c r="B43" s="209"/>
      <c r="C43" s="51"/>
      <c r="G43" s="38"/>
      <c r="H43" s="38"/>
      <c r="I43" s="38"/>
      <c r="J43" s="38"/>
      <c r="K43" s="50"/>
      <c r="N43" s="47"/>
      <c r="O43" s="47"/>
      <c r="P43" s="45"/>
    </row>
    <row r="44" spans="3:16" ht="12.75">
      <c r="C44" s="50"/>
      <c r="G44" s="42"/>
      <c r="H44" s="42"/>
      <c r="I44" s="42"/>
      <c r="J44" s="42"/>
      <c r="K44" s="42"/>
      <c r="N44" s="47"/>
      <c r="O44" s="47"/>
      <c r="P44" s="45"/>
    </row>
    <row r="45" spans="1:16" ht="12.75">
      <c r="A45" s="66"/>
      <c r="B45" s="209"/>
      <c r="C45" s="51"/>
      <c r="G45" s="42"/>
      <c r="H45" s="42"/>
      <c r="I45" s="42"/>
      <c r="J45" s="42"/>
      <c r="K45" s="42"/>
      <c r="N45" s="41"/>
      <c r="O45" s="41"/>
      <c r="P45" s="40"/>
    </row>
    <row r="46" spans="1:16" ht="12.75">
      <c r="A46" s="66"/>
      <c r="B46" s="209"/>
      <c r="C46" s="51"/>
      <c r="G46" s="42"/>
      <c r="H46" s="42"/>
      <c r="I46" s="42"/>
      <c r="J46" s="42"/>
      <c r="K46" s="42"/>
      <c r="N46" s="41"/>
      <c r="O46" s="41"/>
      <c r="P46" s="40"/>
    </row>
    <row r="47" spans="3:16" ht="12.75">
      <c r="C47" s="50"/>
      <c r="G47" s="42"/>
      <c r="H47" s="42"/>
      <c r="I47" s="42"/>
      <c r="J47" s="42"/>
      <c r="K47" s="42"/>
      <c r="N47" s="47"/>
      <c r="O47" s="47"/>
      <c r="P47" s="45"/>
    </row>
    <row r="48" spans="1:16" ht="12.75">
      <c r="A48" s="65"/>
      <c r="B48" s="209"/>
      <c r="C48" s="51"/>
      <c r="G48" s="42"/>
      <c r="H48" s="42"/>
      <c r="I48" s="42"/>
      <c r="J48" s="42"/>
      <c r="K48" s="42"/>
      <c r="N48" s="42"/>
      <c r="O48" s="42"/>
      <c r="P48" s="45"/>
    </row>
    <row r="49" spans="1:16" ht="12.75">
      <c r="A49" s="66"/>
      <c r="B49" s="209"/>
      <c r="C49" s="51"/>
      <c r="G49" s="42"/>
      <c r="H49" s="42"/>
      <c r="I49" s="42"/>
      <c r="J49" s="42"/>
      <c r="K49" s="42"/>
      <c r="N49" s="47"/>
      <c r="O49" s="47"/>
      <c r="P49" s="45"/>
    </row>
    <row r="50" spans="1:16" ht="12.75">
      <c r="A50" s="66"/>
      <c r="B50" s="209"/>
      <c r="C50" s="50"/>
      <c r="G50" s="42"/>
      <c r="H50" s="42"/>
      <c r="I50" s="42"/>
      <c r="J50" s="42"/>
      <c r="K50" s="42"/>
      <c r="N50" s="41"/>
      <c r="O50" s="41"/>
      <c r="P50" s="40"/>
    </row>
    <row r="51" spans="1:16" ht="12.75">
      <c r="A51" s="66"/>
      <c r="B51" s="209"/>
      <c r="C51" s="50"/>
      <c r="G51" s="42"/>
      <c r="H51" s="42"/>
      <c r="I51" s="42"/>
      <c r="J51" s="42"/>
      <c r="K51" s="42"/>
      <c r="N51" s="47"/>
      <c r="O51" s="47"/>
      <c r="P51" s="45"/>
    </row>
    <row r="52" spans="1:16" ht="12.75">
      <c r="A52" s="66"/>
      <c r="B52" s="209"/>
      <c r="C52" s="51"/>
      <c r="G52" s="42"/>
      <c r="H52" s="42"/>
      <c r="I52" s="42"/>
      <c r="J52" s="42"/>
      <c r="K52" s="42"/>
      <c r="N52" s="47"/>
      <c r="O52" s="47"/>
      <c r="P52" s="45"/>
    </row>
    <row r="53" spans="1:16" ht="12.75">
      <c r="A53" s="66"/>
      <c r="B53" s="209"/>
      <c r="C53" s="51"/>
      <c r="N53" s="41"/>
      <c r="O53" s="41"/>
      <c r="P53" s="40"/>
    </row>
    <row r="54" spans="3:16" ht="12.75">
      <c r="C54" s="51"/>
      <c r="N54" s="47"/>
      <c r="O54" s="47"/>
      <c r="P54" s="45"/>
    </row>
    <row r="55" spans="1:16" ht="12.75">
      <c r="A55" s="66"/>
      <c r="B55" s="209"/>
      <c r="C55" s="50"/>
      <c r="N55" s="47"/>
      <c r="O55" s="47"/>
      <c r="P55" s="45"/>
    </row>
    <row r="56" spans="1:16" ht="12.75">
      <c r="A56" s="66"/>
      <c r="B56" s="209"/>
      <c r="C56" s="51"/>
      <c r="N56" s="41"/>
      <c r="O56" s="41"/>
      <c r="P56" s="40"/>
    </row>
    <row r="57" spans="3:16" ht="12.75">
      <c r="C57" s="51"/>
      <c r="N57" s="47"/>
      <c r="O57" s="47"/>
      <c r="P57" s="45"/>
    </row>
    <row r="58" spans="1:16" ht="12.75">
      <c r="A58" s="66"/>
      <c r="B58" s="209"/>
      <c r="C58" s="50"/>
      <c r="N58" s="47"/>
      <c r="O58" s="47"/>
      <c r="P58" s="45"/>
    </row>
    <row r="59" spans="1:16" ht="12.75">
      <c r="A59" s="66"/>
      <c r="B59" s="209"/>
      <c r="C59" s="51"/>
      <c r="N59" s="26"/>
      <c r="O59" s="26"/>
      <c r="P59" s="26"/>
    </row>
    <row r="60" ht="12.75">
      <c r="C60" s="51"/>
    </row>
    <row r="61" spans="1:3" ht="12.75">
      <c r="A61" s="66"/>
      <c r="B61" s="209"/>
      <c r="C61" s="50"/>
    </row>
    <row r="62" spans="1:3" ht="12.75">
      <c r="A62" s="66"/>
      <c r="B62" s="209"/>
      <c r="C62" s="51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3" r:id="rId1"/>
  <headerFooter alignWithMargins="0">
    <oddHeader>&amp;R420040.xls</oddHeader>
    <oddFooter>&amp;LComune di Bologna - Dipartimento Programmazione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8"/>
  <sheetViews>
    <sheetView showZeros="0" zoomScale="90" zoomScaleNormal="90" zoomScalePageLayoutView="0" workbookViewId="0" topLeftCell="A1">
      <selection activeCell="A34" sqref="A34:IV34"/>
    </sheetView>
  </sheetViews>
  <sheetFormatPr defaultColWidth="9.00390625" defaultRowHeight="12"/>
  <cols>
    <col min="1" max="1" width="20.875" style="20" customWidth="1"/>
    <col min="2" max="4" width="9.125" style="20" customWidth="1"/>
    <col min="5" max="5" width="9.25390625" style="20" customWidth="1"/>
    <col min="6" max="6" width="10.125" style="20" customWidth="1"/>
    <col min="7" max="7" width="10.875" style="20" customWidth="1"/>
    <col min="8" max="16384" width="9.125" style="20" customWidth="1"/>
  </cols>
  <sheetData>
    <row r="1" spans="1:10" ht="15">
      <c r="A1" s="71" t="s">
        <v>61</v>
      </c>
      <c r="B1" s="71"/>
      <c r="C1" s="71"/>
      <c r="D1" s="72"/>
      <c r="E1" s="73" t="s">
        <v>26</v>
      </c>
      <c r="F1" s="72"/>
      <c r="H1" s="56"/>
      <c r="I1" s="56"/>
      <c r="J1" s="56"/>
    </row>
    <row r="2" spans="1:7" ht="15">
      <c r="A2" s="74" t="s">
        <v>94</v>
      </c>
      <c r="B2" s="75"/>
      <c r="C2" s="75"/>
      <c r="D2" s="78"/>
      <c r="E2" s="56"/>
      <c r="F2" s="56"/>
      <c r="G2" s="56"/>
    </row>
    <row r="3" spans="1:4" ht="12.75">
      <c r="A3" s="79" t="s">
        <v>31</v>
      </c>
      <c r="B3" s="199" t="s">
        <v>1</v>
      </c>
      <c r="C3" s="199"/>
      <c r="D3" s="199"/>
    </row>
    <row r="4" spans="1:4" ht="12.75">
      <c r="A4" s="87"/>
      <c r="B4" s="200" t="s">
        <v>7</v>
      </c>
      <c r="C4" s="200" t="s">
        <v>2</v>
      </c>
      <c r="D4" s="200" t="s">
        <v>95</v>
      </c>
    </row>
    <row r="5" spans="1:4" ht="12.75">
      <c r="A5" s="76"/>
      <c r="B5" s="201"/>
      <c r="C5" s="201"/>
      <c r="D5" s="202"/>
    </row>
    <row r="6" spans="1:4" ht="12.75">
      <c r="A6" s="100" t="s">
        <v>11</v>
      </c>
      <c r="B6" s="38">
        <v>5</v>
      </c>
      <c r="C6" s="38">
        <v>41</v>
      </c>
      <c r="D6" s="40">
        <v>916</v>
      </c>
    </row>
    <row r="7" spans="1:4" ht="12.75">
      <c r="A7" s="100" t="s">
        <v>12</v>
      </c>
      <c r="B7" s="38">
        <f>SUM(B8:B10)</f>
        <v>10</v>
      </c>
      <c r="C7" s="38">
        <f>SUM(C8:C10)</f>
        <v>99</v>
      </c>
      <c r="D7" s="38">
        <f>SUM(D8:D10)</f>
        <v>2311</v>
      </c>
    </row>
    <row r="8" spans="1:4" ht="12.75">
      <c r="A8" s="101" t="s">
        <v>36</v>
      </c>
      <c r="B8" s="47">
        <v>4</v>
      </c>
      <c r="C8" s="102">
        <v>47</v>
      </c>
      <c r="D8" s="45">
        <v>1078</v>
      </c>
    </row>
    <row r="9" spans="1:4" ht="12.75">
      <c r="A9" s="101" t="s">
        <v>37</v>
      </c>
      <c r="B9" s="47">
        <v>4</v>
      </c>
      <c r="C9" s="47">
        <v>31</v>
      </c>
      <c r="D9" s="45">
        <v>742</v>
      </c>
    </row>
    <row r="10" spans="1:4" ht="12.75">
      <c r="A10" s="101" t="s">
        <v>38</v>
      </c>
      <c r="B10" s="47">
        <v>2</v>
      </c>
      <c r="C10" s="47">
        <v>21</v>
      </c>
      <c r="D10" s="45">
        <v>491</v>
      </c>
    </row>
    <row r="11" spans="1:14" ht="12.75">
      <c r="A11" s="100" t="s">
        <v>13</v>
      </c>
      <c r="B11" s="38">
        <f>SUM(B12:B13)</f>
        <v>3</v>
      </c>
      <c r="C11" s="38">
        <f>SUM(C12:C13)</f>
        <v>41</v>
      </c>
      <c r="D11" s="40">
        <f>D12+D13</f>
        <v>940</v>
      </c>
      <c r="N11" s="38"/>
    </row>
    <row r="12" spans="1:4" ht="12.75">
      <c r="A12" s="101" t="s">
        <v>39</v>
      </c>
      <c r="B12" s="47">
        <v>2</v>
      </c>
      <c r="C12" s="47">
        <v>26</v>
      </c>
      <c r="D12" s="45">
        <v>573</v>
      </c>
    </row>
    <row r="13" spans="1:7" ht="12.75">
      <c r="A13" s="101" t="s">
        <v>40</v>
      </c>
      <c r="B13" s="47">
        <v>1</v>
      </c>
      <c r="C13" s="47">
        <v>15</v>
      </c>
      <c r="D13" s="45">
        <v>367</v>
      </c>
      <c r="E13" s="56"/>
      <c r="F13" s="70"/>
      <c r="G13" s="56"/>
    </row>
    <row r="14" spans="1:7" ht="12.75">
      <c r="A14" s="100" t="s">
        <v>14</v>
      </c>
      <c r="B14" s="38">
        <f>B15+B16</f>
        <v>6</v>
      </c>
      <c r="C14" s="38">
        <f>SUM(C15:C16)</f>
        <v>58</v>
      </c>
      <c r="D14" s="40">
        <f>D15+D16</f>
        <v>1330</v>
      </c>
      <c r="E14" s="56"/>
      <c r="F14" s="70"/>
      <c r="G14" s="56"/>
    </row>
    <row r="15" spans="1:7" ht="12.75">
      <c r="A15" s="101" t="s">
        <v>41</v>
      </c>
      <c r="B15" s="47">
        <v>3</v>
      </c>
      <c r="C15" s="47">
        <v>31</v>
      </c>
      <c r="D15" s="45">
        <v>713</v>
      </c>
      <c r="E15" s="56"/>
      <c r="F15" s="70"/>
      <c r="G15" s="56"/>
    </row>
    <row r="16" spans="1:7" ht="12.75">
      <c r="A16" s="101" t="s">
        <v>42</v>
      </c>
      <c r="B16" s="47">
        <v>3</v>
      </c>
      <c r="C16" s="47">
        <v>27</v>
      </c>
      <c r="D16" s="45">
        <v>617</v>
      </c>
      <c r="E16" s="56"/>
      <c r="F16" s="70"/>
      <c r="G16" s="56"/>
    </row>
    <row r="17" spans="1:7" ht="12.75">
      <c r="A17" s="100" t="s">
        <v>15</v>
      </c>
      <c r="B17" s="38">
        <v>5</v>
      </c>
      <c r="C17" s="38">
        <v>50</v>
      </c>
      <c r="D17" s="40">
        <v>1043</v>
      </c>
      <c r="E17" s="56"/>
      <c r="F17" s="70"/>
      <c r="G17" s="56"/>
    </row>
    <row r="18" spans="1:7" ht="12.75">
      <c r="A18" s="100" t="s">
        <v>16</v>
      </c>
      <c r="B18" s="38">
        <f>SUM(B19:B21)</f>
        <v>6</v>
      </c>
      <c r="C18" s="38">
        <f>SUM(C19:C21)</f>
        <v>76</v>
      </c>
      <c r="D18" s="38">
        <f>SUM(D19:D21)</f>
        <v>1809</v>
      </c>
      <c r="E18" s="56"/>
      <c r="F18" s="70"/>
      <c r="G18" s="56"/>
    </row>
    <row r="19" spans="1:7" ht="12.75">
      <c r="A19" s="101" t="s">
        <v>43</v>
      </c>
      <c r="B19" s="47">
        <v>1</v>
      </c>
      <c r="C19" s="47">
        <v>12</v>
      </c>
      <c r="D19" s="45">
        <v>291</v>
      </c>
      <c r="E19" s="56"/>
      <c r="F19" s="70"/>
      <c r="G19" s="56"/>
    </row>
    <row r="20" spans="1:7" ht="12.75">
      <c r="A20" s="101" t="s">
        <v>44</v>
      </c>
      <c r="B20" s="47">
        <v>1</v>
      </c>
      <c r="C20" s="47">
        <v>20</v>
      </c>
      <c r="D20" s="45">
        <v>496</v>
      </c>
      <c r="E20" s="56"/>
      <c r="F20" s="70"/>
      <c r="G20" s="56"/>
    </row>
    <row r="21" spans="1:7" ht="12.75">
      <c r="A21" s="101" t="s">
        <v>45</v>
      </c>
      <c r="B21" s="47">
        <v>4</v>
      </c>
      <c r="C21" s="47">
        <v>44</v>
      </c>
      <c r="D21" s="45">
        <v>1022</v>
      </c>
      <c r="E21" s="56"/>
      <c r="F21" s="198"/>
      <c r="G21" s="56"/>
    </row>
    <row r="22" spans="1:7" ht="12.75">
      <c r="A22" s="100" t="s">
        <v>17</v>
      </c>
      <c r="B22" s="38">
        <f>SUM(B23:B24)</f>
        <v>7</v>
      </c>
      <c r="C22" s="38">
        <f>SUM(C23:C24)</f>
        <v>63</v>
      </c>
      <c r="D22" s="40">
        <f>D23+D24</f>
        <v>1379</v>
      </c>
      <c r="E22" s="56"/>
      <c r="F22" s="70"/>
      <c r="G22" s="56"/>
    </row>
    <row r="23" spans="1:7" ht="12.75">
      <c r="A23" s="101" t="s">
        <v>46</v>
      </c>
      <c r="B23" s="47">
        <v>2</v>
      </c>
      <c r="C23" s="47">
        <v>17</v>
      </c>
      <c r="D23" s="45">
        <v>375</v>
      </c>
      <c r="E23" s="56"/>
      <c r="F23" s="70"/>
      <c r="G23" s="56"/>
    </row>
    <row r="24" spans="1:7" ht="12.75">
      <c r="A24" s="101" t="s">
        <v>47</v>
      </c>
      <c r="B24" s="47">
        <v>5</v>
      </c>
      <c r="C24" s="47">
        <v>46</v>
      </c>
      <c r="D24" s="45">
        <v>1004</v>
      </c>
      <c r="E24" s="56"/>
      <c r="F24" s="70"/>
      <c r="G24" s="56"/>
    </row>
    <row r="25" spans="1:7" ht="12.75">
      <c r="A25" s="100" t="s">
        <v>18</v>
      </c>
      <c r="B25" s="38">
        <f>SUM(B26:B27)</f>
        <v>5</v>
      </c>
      <c r="C25" s="38">
        <f>SUM(C26:C27)</f>
        <v>52</v>
      </c>
      <c r="D25" s="40">
        <f>D26+D27</f>
        <v>1256</v>
      </c>
      <c r="E25" s="56"/>
      <c r="F25" s="70"/>
      <c r="G25" s="56"/>
    </row>
    <row r="26" spans="1:7" ht="12.75">
      <c r="A26" s="101" t="s">
        <v>48</v>
      </c>
      <c r="B26" s="47">
        <v>4</v>
      </c>
      <c r="C26" s="47">
        <v>42</v>
      </c>
      <c r="D26" s="45">
        <v>1032</v>
      </c>
      <c r="E26" s="56"/>
      <c r="F26" s="70"/>
      <c r="G26" s="56"/>
    </row>
    <row r="27" spans="1:7" ht="12.75">
      <c r="A27" s="101" t="s">
        <v>49</v>
      </c>
      <c r="B27" s="47">
        <v>1</v>
      </c>
      <c r="C27" s="47">
        <v>10</v>
      </c>
      <c r="D27" s="45">
        <v>224</v>
      </c>
      <c r="E27" s="56"/>
      <c r="F27" s="70"/>
      <c r="G27" s="56"/>
    </row>
    <row r="28" spans="1:7" ht="12.75">
      <c r="A28" s="100" t="s">
        <v>19</v>
      </c>
      <c r="B28" s="38">
        <f>SUM(B29:B30)</f>
        <v>7</v>
      </c>
      <c r="C28" s="38">
        <f>SUM(C29:C30)</f>
        <v>89</v>
      </c>
      <c r="D28" s="40">
        <f>D29+D30</f>
        <v>1966</v>
      </c>
      <c r="E28" s="56"/>
      <c r="F28" s="70"/>
      <c r="G28" s="56"/>
    </row>
    <row r="29" spans="1:7" ht="12.75">
      <c r="A29" s="101" t="s">
        <v>50</v>
      </c>
      <c r="B29" s="47">
        <v>5</v>
      </c>
      <c r="C29" s="47">
        <v>62</v>
      </c>
      <c r="D29" s="45">
        <v>1369</v>
      </c>
      <c r="E29" s="56"/>
      <c r="F29" s="70"/>
      <c r="G29" s="56"/>
    </row>
    <row r="30" spans="1:7" ht="12.75">
      <c r="A30" s="101" t="s">
        <v>51</v>
      </c>
      <c r="B30" s="47">
        <v>2</v>
      </c>
      <c r="C30" s="47">
        <v>27</v>
      </c>
      <c r="D30" s="45">
        <v>597</v>
      </c>
      <c r="E30" s="56"/>
      <c r="F30" s="70"/>
      <c r="G30" s="56"/>
    </row>
    <row r="31" spans="1:7" ht="12.75">
      <c r="A31" s="104" t="s">
        <v>52</v>
      </c>
      <c r="B31" s="23">
        <f>B28+B25+B22+B18+B17+B14+B11+B7+B6</f>
        <v>54</v>
      </c>
      <c r="C31" s="23">
        <f>C28+C25+C22+C18+C17+C14+C11+C7+C6</f>
        <v>569</v>
      </c>
      <c r="D31" s="23">
        <f>D28+D25+D22+D18+D17+D14+D11+D7+D6</f>
        <v>12950</v>
      </c>
      <c r="E31" s="56"/>
      <c r="F31" s="70"/>
      <c r="G31" s="56"/>
    </row>
    <row r="32" spans="1:7" ht="3" customHeight="1">
      <c r="A32" s="105"/>
      <c r="B32" s="106"/>
      <c r="C32" s="106"/>
      <c r="D32" s="106"/>
      <c r="E32" s="56"/>
      <c r="F32" s="56"/>
      <c r="G32" s="56"/>
    </row>
    <row r="33" spans="1:10" ht="12.75">
      <c r="A33" s="107" t="s">
        <v>54</v>
      </c>
      <c r="B33" s="108"/>
      <c r="C33" s="108"/>
      <c r="D33" s="108"/>
      <c r="E33" s="108"/>
      <c r="F33" s="108"/>
      <c r="G33" s="108"/>
      <c r="H33" s="56"/>
      <c r="I33" s="56"/>
      <c r="J33" s="56"/>
    </row>
    <row r="34" spans="1:7" ht="12.75">
      <c r="A34" s="60"/>
      <c r="B34" s="19"/>
      <c r="C34" s="19"/>
      <c r="D34" s="19"/>
      <c r="E34" s="19"/>
      <c r="F34" s="19"/>
      <c r="G34" s="19"/>
    </row>
    <row r="35" spans="1:7" ht="12.75">
      <c r="A35" s="61"/>
      <c r="B35" s="19"/>
      <c r="C35" s="19"/>
      <c r="D35" s="19"/>
      <c r="E35" s="19"/>
      <c r="F35" s="19"/>
      <c r="G35" s="19"/>
    </row>
    <row r="36" ht="12.75">
      <c r="A36" s="62"/>
    </row>
    <row r="37" ht="12.75">
      <c r="A37" s="63"/>
    </row>
    <row r="38" spans="1:2" ht="12.75">
      <c r="A38" s="66"/>
      <c r="B38" s="50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3" r:id="rId1"/>
  <headerFooter alignWithMargins="0">
    <oddHeader>&amp;R420040.xls</oddHeader>
    <oddFooter>&amp;LComune di Bologna - Dipartimento Programmazione</oddFooter>
  </headerFooter>
  <ignoredErrors>
    <ignoredError sqref="B7:D13 B15:D31 B14 D14" unlockedFormula="1"/>
    <ignoredError sqref="C14" formula="1" formulaRange="1" unlockedFormula="1"/>
    <ignoredError sqref="E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L104"/>
  <sheetViews>
    <sheetView showZeros="0" zoomScale="90" zoomScaleNormal="90" zoomScalePageLayoutView="0" workbookViewId="0" topLeftCell="A1">
      <selection activeCell="E1" sqref="E1"/>
    </sheetView>
  </sheetViews>
  <sheetFormatPr defaultColWidth="9.00390625" defaultRowHeight="12"/>
  <cols>
    <col min="1" max="1" width="20.875" style="20" customWidth="1"/>
    <col min="2" max="4" width="9.125" style="20" customWidth="1"/>
    <col min="5" max="5" width="9.25390625" style="20" customWidth="1"/>
    <col min="6" max="6" width="10.125" style="20" customWidth="1"/>
    <col min="7" max="7" width="10.875" style="20" customWidth="1"/>
    <col min="8" max="16384" width="9.125" style="20" customWidth="1"/>
  </cols>
  <sheetData>
    <row r="1" spans="1:10" ht="15">
      <c r="A1" s="71" t="s">
        <v>61</v>
      </c>
      <c r="B1" s="71"/>
      <c r="C1" s="71"/>
      <c r="D1" s="72"/>
      <c r="E1" s="73" t="s">
        <v>26</v>
      </c>
      <c r="F1" s="72"/>
      <c r="H1" s="56"/>
      <c r="I1" s="56"/>
      <c r="J1" s="56"/>
    </row>
    <row r="2" spans="1:7" ht="15">
      <c r="A2" s="74" t="s">
        <v>79</v>
      </c>
      <c r="B2" s="75"/>
      <c r="C2" s="75"/>
      <c r="D2" s="78"/>
      <c r="E2" s="56"/>
      <c r="F2" s="56"/>
      <c r="G2" s="56"/>
    </row>
    <row r="3" spans="1:7" ht="12.75">
      <c r="A3" s="79" t="s">
        <v>31</v>
      </c>
      <c r="B3" s="199" t="s">
        <v>1</v>
      </c>
      <c r="C3" s="199"/>
      <c r="D3" s="199"/>
      <c r="E3" s="56"/>
      <c r="F3" s="56"/>
      <c r="G3" s="56"/>
    </row>
    <row r="4" spans="1:7" ht="12.75">
      <c r="A4" s="87"/>
      <c r="B4" s="200" t="s">
        <v>7</v>
      </c>
      <c r="C4" s="200" t="s">
        <v>2</v>
      </c>
      <c r="D4" s="200" t="s">
        <v>95</v>
      </c>
      <c r="E4" s="56"/>
      <c r="F4" s="56"/>
      <c r="G4" s="56"/>
    </row>
    <row r="5" spans="1:7" ht="12.75">
      <c r="A5" s="76"/>
      <c r="B5" s="201"/>
      <c r="C5" s="201"/>
      <c r="D5" s="202"/>
      <c r="E5" s="56"/>
      <c r="F5" s="56"/>
      <c r="G5" s="56"/>
    </row>
    <row r="6" spans="1:7" ht="12.75">
      <c r="A6" s="100" t="s">
        <v>11</v>
      </c>
      <c r="B6" s="38">
        <v>5</v>
      </c>
      <c r="C6" s="38">
        <v>40</v>
      </c>
      <c r="D6" s="40">
        <v>900</v>
      </c>
      <c r="E6" s="56"/>
      <c r="F6" s="70"/>
      <c r="G6" s="56"/>
    </row>
    <row r="7" spans="1:7" ht="12.75">
      <c r="A7" s="100" t="s">
        <v>12</v>
      </c>
      <c r="B7" s="38">
        <f>SUM(B8:B10)</f>
        <v>10</v>
      </c>
      <c r="C7" s="38">
        <f>SUM(C8:C10)</f>
        <v>96</v>
      </c>
      <c r="D7" s="38">
        <f>SUM(D8:D10)</f>
        <v>2239</v>
      </c>
      <c r="E7" s="56"/>
      <c r="F7" s="70"/>
      <c r="G7" s="56"/>
    </row>
    <row r="8" spans="1:7" ht="12.75">
      <c r="A8" s="101" t="s">
        <v>36</v>
      </c>
      <c r="B8" s="47">
        <v>4</v>
      </c>
      <c r="C8" s="102">
        <v>45</v>
      </c>
      <c r="D8" s="45">
        <v>1026</v>
      </c>
      <c r="E8" s="56"/>
      <c r="F8" s="70"/>
      <c r="G8" s="56"/>
    </row>
    <row r="9" spans="1:7" ht="12.75">
      <c r="A9" s="101" t="s">
        <v>37</v>
      </c>
      <c r="B9" s="47">
        <v>4</v>
      </c>
      <c r="C9" s="47">
        <v>31</v>
      </c>
      <c r="D9" s="45">
        <v>741</v>
      </c>
      <c r="E9" s="56"/>
      <c r="F9" s="70"/>
      <c r="G9" s="56"/>
    </row>
    <row r="10" spans="1:7" ht="12.75">
      <c r="A10" s="101" t="s">
        <v>38</v>
      </c>
      <c r="B10" s="47">
        <v>2</v>
      </c>
      <c r="C10" s="47">
        <v>20</v>
      </c>
      <c r="D10" s="45">
        <v>472</v>
      </c>
      <c r="E10" s="56"/>
      <c r="F10" s="70"/>
      <c r="G10" s="56"/>
    </row>
    <row r="11" spans="1:7" ht="12.75">
      <c r="A11" s="100" t="s">
        <v>13</v>
      </c>
      <c r="B11" s="38">
        <f>SUM(B12:B13)</f>
        <v>3</v>
      </c>
      <c r="C11" s="38">
        <f>SUM(C12:C13)</f>
        <v>41</v>
      </c>
      <c r="D11" s="40">
        <f>D12+D13</f>
        <v>934</v>
      </c>
      <c r="E11" s="56"/>
      <c r="F11" s="70"/>
      <c r="G11" s="56"/>
    </row>
    <row r="12" spans="1:7" ht="12.75">
      <c r="A12" s="101" t="s">
        <v>39</v>
      </c>
      <c r="B12" s="47">
        <v>2</v>
      </c>
      <c r="C12" s="47">
        <v>26</v>
      </c>
      <c r="D12" s="45">
        <v>564</v>
      </c>
      <c r="E12" s="56"/>
      <c r="F12" s="70"/>
      <c r="G12" s="56"/>
    </row>
    <row r="13" spans="1:7" ht="12.75">
      <c r="A13" s="101" t="s">
        <v>40</v>
      </c>
      <c r="B13" s="47">
        <v>1</v>
      </c>
      <c r="C13" s="47">
        <v>15</v>
      </c>
      <c r="D13" s="45">
        <v>370</v>
      </c>
      <c r="E13" s="56"/>
      <c r="F13" s="70"/>
      <c r="G13" s="56"/>
    </row>
    <row r="14" spans="1:7" ht="12.75">
      <c r="A14" s="100" t="s">
        <v>14</v>
      </c>
      <c r="B14" s="38">
        <f>B15+B16</f>
        <v>6</v>
      </c>
      <c r="C14" s="38">
        <f>SUM(C15:C16)</f>
        <v>55</v>
      </c>
      <c r="D14" s="40">
        <f>D15+D16</f>
        <v>1277</v>
      </c>
      <c r="E14" s="56"/>
      <c r="F14" s="70"/>
      <c r="G14" s="56"/>
    </row>
    <row r="15" spans="1:7" ht="12.75">
      <c r="A15" s="101" t="s">
        <v>41</v>
      </c>
      <c r="B15" s="47">
        <v>3</v>
      </c>
      <c r="C15" s="47">
        <v>30</v>
      </c>
      <c r="D15" s="45">
        <v>708</v>
      </c>
      <c r="E15" s="56"/>
      <c r="F15" s="70"/>
      <c r="G15" s="56"/>
    </row>
    <row r="16" spans="1:7" ht="12.75">
      <c r="A16" s="101" t="s">
        <v>42</v>
      </c>
      <c r="B16" s="47">
        <v>3</v>
      </c>
      <c r="C16" s="47">
        <v>25</v>
      </c>
      <c r="D16" s="45">
        <v>569</v>
      </c>
      <c r="E16" s="56"/>
      <c r="F16" s="70"/>
      <c r="G16" s="56"/>
    </row>
    <row r="17" spans="1:7" ht="12.75">
      <c r="A17" s="100" t="s">
        <v>15</v>
      </c>
      <c r="B17" s="38">
        <v>5</v>
      </c>
      <c r="C17" s="38">
        <v>50</v>
      </c>
      <c r="D17" s="40">
        <v>1038</v>
      </c>
      <c r="E17" s="56"/>
      <c r="F17" s="70"/>
      <c r="G17" s="56"/>
    </row>
    <row r="18" spans="1:7" ht="12.75">
      <c r="A18" s="100" t="s">
        <v>16</v>
      </c>
      <c r="B18" s="38">
        <f>SUM(B19:B21)</f>
        <v>6</v>
      </c>
      <c r="C18" s="38">
        <f>SUM(C19:C21)</f>
        <v>77</v>
      </c>
      <c r="D18" s="38">
        <f>SUM(D19:D21)</f>
        <v>1794</v>
      </c>
      <c r="E18" s="56"/>
      <c r="F18" s="70"/>
      <c r="G18" s="56"/>
    </row>
    <row r="19" spans="1:7" ht="12.75">
      <c r="A19" s="101" t="s">
        <v>43</v>
      </c>
      <c r="B19" s="47">
        <v>1</v>
      </c>
      <c r="C19" s="47">
        <v>12</v>
      </c>
      <c r="D19" s="45">
        <v>287</v>
      </c>
      <c r="E19" s="56"/>
      <c r="F19" s="70"/>
      <c r="G19" s="56"/>
    </row>
    <row r="20" spans="1:7" ht="12.75">
      <c r="A20" s="101" t="s">
        <v>44</v>
      </c>
      <c r="B20" s="47">
        <v>1</v>
      </c>
      <c r="C20" s="47">
        <v>20</v>
      </c>
      <c r="D20" s="45">
        <v>486</v>
      </c>
      <c r="E20" s="56"/>
      <c r="F20" s="70"/>
      <c r="G20" s="56"/>
    </row>
    <row r="21" spans="1:7" ht="12.75">
      <c r="A21" s="101" t="s">
        <v>45</v>
      </c>
      <c r="B21" s="47">
        <v>4</v>
      </c>
      <c r="C21" s="47">
        <v>45</v>
      </c>
      <c r="D21" s="45">
        <v>1021</v>
      </c>
      <c r="E21" s="56"/>
      <c r="F21" s="70"/>
      <c r="G21" s="56"/>
    </row>
    <row r="22" spans="1:7" ht="12.75">
      <c r="A22" s="100" t="s">
        <v>17</v>
      </c>
      <c r="B22" s="38">
        <f>SUM(B23:B24)</f>
        <v>7</v>
      </c>
      <c r="C22" s="38">
        <f>SUM(C23:C24)</f>
        <v>62</v>
      </c>
      <c r="D22" s="40">
        <f>D23+D24</f>
        <v>1338</v>
      </c>
      <c r="E22" s="56"/>
      <c r="F22" s="70"/>
      <c r="G22" s="56"/>
    </row>
    <row r="23" spans="1:7" ht="12.75">
      <c r="A23" s="101" t="s">
        <v>46</v>
      </c>
      <c r="B23" s="47">
        <v>2</v>
      </c>
      <c r="C23" s="47">
        <v>17</v>
      </c>
      <c r="D23" s="45">
        <v>363</v>
      </c>
      <c r="E23" s="56"/>
      <c r="F23" s="70"/>
      <c r="G23" s="56"/>
    </row>
    <row r="24" spans="1:7" ht="12.75">
      <c r="A24" s="101" t="s">
        <v>47</v>
      </c>
      <c r="B24" s="47">
        <v>5</v>
      </c>
      <c r="C24" s="47">
        <v>45</v>
      </c>
      <c r="D24" s="45">
        <v>975</v>
      </c>
      <c r="E24" s="56"/>
      <c r="F24" s="70"/>
      <c r="G24" s="56"/>
    </row>
    <row r="25" spans="1:7" ht="12.75">
      <c r="A25" s="100" t="s">
        <v>18</v>
      </c>
      <c r="B25" s="38">
        <f>SUM(B26:B27)</f>
        <v>5</v>
      </c>
      <c r="C25" s="38">
        <f>SUM(C26:C27)</f>
        <v>50</v>
      </c>
      <c r="D25" s="40">
        <f>D26+D27</f>
        <v>1247</v>
      </c>
      <c r="E25" s="56"/>
      <c r="F25" s="70"/>
      <c r="G25" s="56"/>
    </row>
    <row r="26" spans="1:7" ht="12.75">
      <c r="A26" s="101" t="s">
        <v>48</v>
      </c>
      <c r="B26" s="47">
        <v>4</v>
      </c>
      <c r="C26" s="47">
        <v>40</v>
      </c>
      <c r="D26" s="45">
        <v>1017</v>
      </c>
      <c r="E26" s="56"/>
      <c r="F26" s="70"/>
      <c r="G26" s="56"/>
    </row>
    <row r="27" spans="1:7" ht="12.75">
      <c r="A27" s="101" t="s">
        <v>49</v>
      </c>
      <c r="B27" s="47">
        <v>1</v>
      </c>
      <c r="C27" s="47">
        <v>10</v>
      </c>
      <c r="D27" s="45">
        <v>230</v>
      </c>
      <c r="E27" s="56"/>
      <c r="F27" s="70"/>
      <c r="G27" s="56"/>
    </row>
    <row r="28" spans="1:7" ht="12.75">
      <c r="A28" s="100" t="s">
        <v>19</v>
      </c>
      <c r="B28" s="38">
        <f>SUM(B29:B30)</f>
        <v>7</v>
      </c>
      <c r="C28" s="38">
        <f>SUM(C29:C30)</f>
        <v>89</v>
      </c>
      <c r="D28" s="40">
        <f>D29+D30</f>
        <v>1949</v>
      </c>
      <c r="E28" s="56"/>
      <c r="F28" s="70"/>
      <c r="G28" s="56"/>
    </row>
    <row r="29" spans="1:7" ht="12.75">
      <c r="A29" s="101" t="s">
        <v>50</v>
      </c>
      <c r="B29" s="47">
        <v>5</v>
      </c>
      <c r="C29" s="47">
        <v>62</v>
      </c>
      <c r="D29" s="45">
        <v>1372</v>
      </c>
      <c r="E29" s="56"/>
      <c r="F29" s="70"/>
      <c r="G29" s="56"/>
    </row>
    <row r="30" spans="1:7" ht="12.75">
      <c r="A30" s="101" t="s">
        <v>51</v>
      </c>
      <c r="B30" s="47">
        <v>2</v>
      </c>
      <c r="C30" s="47">
        <v>27</v>
      </c>
      <c r="D30" s="45">
        <v>577</v>
      </c>
      <c r="E30" s="56"/>
      <c r="F30" s="70"/>
      <c r="G30" s="56"/>
    </row>
    <row r="31" spans="1:7" ht="12.75">
      <c r="A31" s="104" t="s">
        <v>52</v>
      </c>
      <c r="B31" s="23">
        <f>B28+B25+B22+B18+B17+B14+B11+B7+B6</f>
        <v>54</v>
      </c>
      <c r="C31" s="23">
        <f>C28+C25+C22+C18+C17+C14+C11+C7+C6</f>
        <v>560</v>
      </c>
      <c r="D31" s="23">
        <f>D28+D25+D22+D18+D17+D14+D11+D7+D6</f>
        <v>12716</v>
      </c>
      <c r="E31" s="56"/>
      <c r="F31" s="70"/>
      <c r="G31" s="56"/>
    </row>
    <row r="32" spans="1:7" ht="3" customHeight="1">
      <c r="A32" s="105"/>
      <c r="B32" s="106"/>
      <c r="C32" s="106"/>
      <c r="D32" s="106"/>
      <c r="E32" s="56"/>
      <c r="F32" s="56"/>
      <c r="G32" s="56"/>
    </row>
    <row r="33" spans="1:10" ht="12.75">
      <c r="A33" s="107" t="s">
        <v>54</v>
      </c>
      <c r="B33" s="108"/>
      <c r="C33" s="108"/>
      <c r="D33" s="108"/>
      <c r="E33" s="108"/>
      <c r="F33" s="108"/>
      <c r="G33" s="108"/>
      <c r="H33" s="56"/>
      <c r="I33" s="56"/>
      <c r="J33" s="56"/>
    </row>
    <row r="34" spans="1:7" ht="12.75">
      <c r="A34" s="60"/>
      <c r="B34" s="19"/>
      <c r="C34" s="19"/>
      <c r="D34" s="19"/>
      <c r="E34" s="19"/>
      <c r="F34" s="19"/>
      <c r="G34" s="19"/>
    </row>
    <row r="35" spans="1:7" ht="12.75">
      <c r="A35" s="61"/>
      <c r="B35" s="19"/>
      <c r="C35" s="19"/>
      <c r="D35" s="19"/>
      <c r="E35" s="19"/>
      <c r="F35" s="19"/>
      <c r="G35" s="19"/>
    </row>
    <row r="36" ht="12.75">
      <c r="A36" s="62"/>
    </row>
    <row r="37" ht="12.75">
      <c r="A37" s="63"/>
    </row>
    <row r="38" spans="1:2" ht="12.75">
      <c r="A38" s="66"/>
      <c r="B38" s="50"/>
    </row>
    <row r="39" spans="1:12" ht="12.75">
      <c r="A39" s="64"/>
      <c r="B39" s="50" t="s">
        <v>85</v>
      </c>
      <c r="E39" s="115" t="s">
        <v>87</v>
      </c>
      <c r="F39"/>
      <c r="G39"/>
      <c r="H39"/>
      <c r="J39" s="115" t="s">
        <v>86</v>
      </c>
      <c r="K39"/>
      <c r="L39"/>
    </row>
    <row r="40" spans="1:12" ht="12.75">
      <c r="A40" s="66"/>
      <c r="B40" s="38">
        <v>5</v>
      </c>
      <c r="C40" s="38">
        <v>40</v>
      </c>
      <c r="E40" s="8">
        <v>2</v>
      </c>
      <c r="F40" s="8">
        <v>10</v>
      </c>
      <c r="G40" s="9">
        <v>210</v>
      </c>
      <c r="H40"/>
      <c r="J40" s="8">
        <v>2</v>
      </c>
      <c r="K40" s="8">
        <v>10</v>
      </c>
      <c r="L40" s="9">
        <v>212</v>
      </c>
    </row>
    <row r="41" spans="1:12" ht="12.75">
      <c r="A41" s="66"/>
      <c r="B41" s="38">
        <v>10</v>
      </c>
      <c r="C41" s="38">
        <v>96</v>
      </c>
      <c r="E41" s="8">
        <v>1</v>
      </c>
      <c r="F41" s="8">
        <v>10</v>
      </c>
      <c r="G41" s="8">
        <v>290</v>
      </c>
      <c r="H41"/>
      <c r="J41" s="8">
        <v>1</v>
      </c>
      <c r="K41" s="8">
        <v>10</v>
      </c>
      <c r="L41" s="8">
        <v>290</v>
      </c>
    </row>
    <row r="42" spans="1:12" ht="12.75">
      <c r="A42" s="66"/>
      <c r="B42" s="47">
        <v>4</v>
      </c>
      <c r="C42" s="102">
        <v>45</v>
      </c>
      <c r="E42" s="113">
        <v>1</v>
      </c>
      <c r="F42" s="114">
        <v>10</v>
      </c>
      <c r="G42" s="11">
        <v>290</v>
      </c>
      <c r="H42"/>
      <c r="J42" s="113">
        <v>1</v>
      </c>
      <c r="K42" s="114">
        <v>10</v>
      </c>
      <c r="L42" s="11">
        <v>290</v>
      </c>
    </row>
    <row r="43" spans="2:12" ht="12.75">
      <c r="B43" s="47">
        <v>4</v>
      </c>
      <c r="C43" s="47">
        <v>31</v>
      </c>
      <c r="E43" s="113"/>
      <c r="F43" s="113"/>
      <c r="G43" s="11"/>
      <c r="H43"/>
      <c r="J43" s="113"/>
      <c r="K43" s="113"/>
      <c r="L43" s="11"/>
    </row>
    <row r="44" spans="1:12" ht="12.75">
      <c r="A44" s="66"/>
      <c r="B44" s="47">
        <v>2</v>
      </c>
      <c r="C44" s="47">
        <v>20</v>
      </c>
      <c r="E44" s="113"/>
      <c r="F44" s="113"/>
      <c r="G44" s="11"/>
      <c r="H44"/>
      <c r="J44" s="113"/>
      <c r="K44" s="113"/>
      <c r="L44" s="11"/>
    </row>
    <row r="45" spans="1:12" ht="12.75">
      <c r="A45" s="66"/>
      <c r="B45" s="38">
        <v>3</v>
      </c>
      <c r="C45" s="38">
        <v>41</v>
      </c>
      <c r="E45" s="8">
        <v>2</v>
      </c>
      <c r="F45" s="8">
        <v>15</v>
      </c>
      <c r="G45" s="8">
        <v>327</v>
      </c>
      <c r="H45"/>
      <c r="J45" s="8">
        <v>2</v>
      </c>
      <c r="K45" s="8">
        <v>15</v>
      </c>
      <c r="L45" s="8">
        <v>323</v>
      </c>
    </row>
    <row r="46" spans="2:12" ht="12.75">
      <c r="B46" s="47">
        <v>2</v>
      </c>
      <c r="C46" s="47">
        <v>26</v>
      </c>
      <c r="E46" s="113"/>
      <c r="F46" s="113"/>
      <c r="G46" s="11"/>
      <c r="H46"/>
      <c r="J46" s="113"/>
      <c r="K46" s="113"/>
      <c r="L46" s="11"/>
    </row>
    <row r="47" spans="1:12" ht="12.75">
      <c r="A47" s="65"/>
      <c r="B47" s="47">
        <v>1</v>
      </c>
      <c r="C47" s="47">
        <v>15</v>
      </c>
      <c r="E47" s="113">
        <v>2</v>
      </c>
      <c r="F47" s="113">
        <v>15</v>
      </c>
      <c r="G47" s="11">
        <v>327</v>
      </c>
      <c r="H47"/>
      <c r="J47" s="113">
        <v>2</v>
      </c>
      <c r="K47" s="113">
        <v>15</v>
      </c>
      <c r="L47" s="11">
        <v>323</v>
      </c>
    </row>
    <row r="48" spans="1:12" ht="12.75">
      <c r="A48" s="66"/>
      <c r="B48" s="38">
        <v>6</v>
      </c>
      <c r="C48" s="38">
        <v>55</v>
      </c>
      <c r="E48" s="8"/>
      <c r="F48" s="8"/>
      <c r="G48" s="8">
        <v>0</v>
      </c>
      <c r="H48"/>
      <c r="J48" s="8"/>
      <c r="K48" s="8"/>
      <c r="L48" s="8">
        <v>0</v>
      </c>
    </row>
    <row r="49" spans="1:12" ht="12.75">
      <c r="A49" s="66"/>
      <c r="B49" s="47">
        <v>3</v>
      </c>
      <c r="C49" s="47">
        <v>30</v>
      </c>
      <c r="E49" s="113"/>
      <c r="F49" s="113"/>
      <c r="G49" s="11"/>
      <c r="H49"/>
      <c r="J49" s="113"/>
      <c r="K49" s="113"/>
      <c r="L49" s="11"/>
    </row>
    <row r="50" spans="1:12" ht="12.75">
      <c r="A50" s="66"/>
      <c r="B50" s="47">
        <v>3</v>
      </c>
      <c r="C50" s="47">
        <v>25</v>
      </c>
      <c r="E50" s="113"/>
      <c r="F50" s="113"/>
      <c r="G50" s="11"/>
      <c r="H50"/>
      <c r="J50" s="113"/>
      <c r="K50" s="113"/>
      <c r="L50" s="11"/>
    </row>
    <row r="51" spans="1:12" ht="12.75">
      <c r="A51" s="66"/>
      <c r="B51" s="38">
        <v>5</v>
      </c>
      <c r="C51" s="38">
        <v>50</v>
      </c>
      <c r="E51" s="8"/>
      <c r="F51" s="8"/>
      <c r="G51" s="9"/>
      <c r="H51"/>
      <c r="J51" s="8"/>
      <c r="K51" s="8"/>
      <c r="L51" s="9"/>
    </row>
    <row r="52" spans="1:12" ht="12.75">
      <c r="A52" s="66"/>
      <c r="B52" s="38">
        <v>6</v>
      </c>
      <c r="C52" s="38">
        <v>77</v>
      </c>
      <c r="E52" s="8">
        <v>5</v>
      </c>
      <c r="F52" s="8">
        <v>29</v>
      </c>
      <c r="G52" s="8">
        <v>524</v>
      </c>
      <c r="H52"/>
      <c r="J52" s="8">
        <v>5</v>
      </c>
      <c r="K52" s="8">
        <v>29</v>
      </c>
      <c r="L52" s="8">
        <v>540</v>
      </c>
    </row>
    <row r="53" spans="2:12" ht="12.75">
      <c r="B53" s="47">
        <v>1</v>
      </c>
      <c r="C53" s="47">
        <v>12</v>
      </c>
      <c r="E53" s="113">
        <v>2</v>
      </c>
      <c r="F53" s="113">
        <v>9</v>
      </c>
      <c r="G53" s="11">
        <v>153</v>
      </c>
      <c r="H53"/>
      <c r="J53" s="113">
        <v>2</v>
      </c>
      <c r="K53" s="113">
        <v>9</v>
      </c>
      <c r="L53" s="11">
        <v>166</v>
      </c>
    </row>
    <row r="54" spans="1:12" ht="12.75">
      <c r="A54" s="66"/>
      <c r="B54" s="47">
        <v>1</v>
      </c>
      <c r="C54" s="47">
        <v>20</v>
      </c>
      <c r="E54" s="113"/>
      <c r="F54" s="113"/>
      <c r="G54" s="11"/>
      <c r="H54"/>
      <c r="J54" s="113"/>
      <c r="K54" s="113"/>
      <c r="L54" s="11"/>
    </row>
    <row r="55" spans="1:12" ht="12.75">
      <c r="A55" s="66"/>
      <c r="B55" s="47">
        <v>4</v>
      </c>
      <c r="C55" s="47">
        <v>45</v>
      </c>
      <c r="E55" s="113">
        <v>3</v>
      </c>
      <c r="F55" s="113">
        <v>20</v>
      </c>
      <c r="G55" s="111">
        <v>371</v>
      </c>
      <c r="H55"/>
      <c r="J55" s="113">
        <v>3</v>
      </c>
      <c r="K55" s="113">
        <v>20</v>
      </c>
      <c r="L55" s="111">
        <v>374</v>
      </c>
    </row>
    <row r="56" spans="2:12" ht="12.75">
      <c r="B56" s="38">
        <v>7</v>
      </c>
      <c r="C56" s="38">
        <v>62</v>
      </c>
      <c r="E56" s="8">
        <v>1</v>
      </c>
      <c r="F56" s="8">
        <v>15</v>
      </c>
      <c r="G56" s="8">
        <v>291</v>
      </c>
      <c r="H56"/>
      <c r="J56" s="8">
        <v>1</v>
      </c>
      <c r="K56" s="8">
        <v>15</v>
      </c>
      <c r="L56" s="8">
        <v>284</v>
      </c>
    </row>
    <row r="57" spans="1:12" ht="12.75">
      <c r="A57" s="66"/>
      <c r="B57" s="47">
        <v>2</v>
      </c>
      <c r="C57" s="47">
        <v>17</v>
      </c>
      <c r="E57" s="113"/>
      <c r="F57" s="113"/>
      <c r="G57" s="11"/>
      <c r="H57"/>
      <c r="J57" s="113"/>
      <c r="K57" s="113"/>
      <c r="L57" s="11"/>
    </row>
    <row r="58" spans="1:12" ht="12.75">
      <c r="A58" s="66"/>
      <c r="B58" s="47">
        <v>5</v>
      </c>
      <c r="C58" s="47">
        <v>45</v>
      </c>
      <c r="E58" s="113">
        <v>1</v>
      </c>
      <c r="F58" s="113">
        <v>15</v>
      </c>
      <c r="G58" s="111">
        <v>291</v>
      </c>
      <c r="H58"/>
      <c r="J58" s="113">
        <v>1</v>
      </c>
      <c r="K58" s="113">
        <v>15</v>
      </c>
      <c r="L58" s="111">
        <v>284</v>
      </c>
    </row>
    <row r="59" spans="2:12" ht="12.75">
      <c r="B59" s="38">
        <v>5</v>
      </c>
      <c r="C59" s="38">
        <v>50</v>
      </c>
      <c r="E59" s="8">
        <v>3</v>
      </c>
      <c r="F59" s="8">
        <v>15</v>
      </c>
      <c r="G59" s="8">
        <v>362</v>
      </c>
      <c r="H59"/>
      <c r="J59" s="8">
        <v>3</v>
      </c>
      <c r="K59" s="8">
        <v>15</v>
      </c>
      <c r="L59" s="8">
        <v>356</v>
      </c>
    </row>
    <row r="60" spans="1:12" ht="12.75">
      <c r="A60" s="66"/>
      <c r="B60" s="47">
        <v>4</v>
      </c>
      <c r="C60" s="47">
        <v>40</v>
      </c>
      <c r="E60" s="113">
        <v>1</v>
      </c>
      <c r="F60" s="113">
        <v>5</v>
      </c>
      <c r="G60" s="111">
        <v>128</v>
      </c>
      <c r="H60"/>
      <c r="J60" s="113">
        <v>1</v>
      </c>
      <c r="K60" s="113">
        <v>5</v>
      </c>
      <c r="L60" s="111">
        <v>125</v>
      </c>
    </row>
    <row r="61" spans="1:12" ht="12.75">
      <c r="A61" s="66"/>
      <c r="B61" s="47">
        <v>1</v>
      </c>
      <c r="C61" s="47">
        <v>10</v>
      </c>
      <c r="E61" s="113">
        <v>2</v>
      </c>
      <c r="F61" s="113">
        <v>10</v>
      </c>
      <c r="G61" s="111">
        <v>234</v>
      </c>
      <c r="H61"/>
      <c r="J61" s="113">
        <v>2</v>
      </c>
      <c r="K61" s="113">
        <v>10</v>
      </c>
      <c r="L61" s="111">
        <v>231</v>
      </c>
    </row>
    <row r="62" spans="2:12" ht="12.75">
      <c r="B62" s="38">
        <v>7</v>
      </c>
      <c r="C62" s="38">
        <v>89</v>
      </c>
      <c r="E62" s="8">
        <v>1</v>
      </c>
      <c r="F62" s="8">
        <v>10</v>
      </c>
      <c r="G62" s="8">
        <v>194</v>
      </c>
      <c r="H62"/>
      <c r="J62" s="8">
        <v>1</v>
      </c>
      <c r="K62" s="8">
        <v>10</v>
      </c>
      <c r="L62" s="8">
        <v>186</v>
      </c>
    </row>
    <row r="63" spans="2:12" ht="12.75">
      <c r="B63" s="47">
        <v>5</v>
      </c>
      <c r="C63" s="47">
        <v>62</v>
      </c>
      <c r="E63" s="113"/>
      <c r="F63" s="113"/>
      <c r="G63" s="11"/>
      <c r="H63"/>
      <c r="J63" s="113"/>
      <c r="K63" s="113"/>
      <c r="L63" s="11"/>
    </row>
    <row r="64" spans="2:12" ht="12.75">
      <c r="B64" s="47">
        <v>2</v>
      </c>
      <c r="C64" s="47">
        <v>27</v>
      </c>
      <c r="E64" s="113">
        <v>1</v>
      </c>
      <c r="F64" s="112">
        <v>10</v>
      </c>
      <c r="G64" s="111">
        <v>194</v>
      </c>
      <c r="H64"/>
      <c r="J64" s="113">
        <v>1</v>
      </c>
      <c r="K64" s="112">
        <v>10</v>
      </c>
      <c r="L64" s="111">
        <v>186</v>
      </c>
    </row>
    <row r="65" spans="2:12" ht="12.75">
      <c r="B65" s="23">
        <v>54</v>
      </c>
      <c r="C65" s="23">
        <v>560</v>
      </c>
      <c r="E65" s="8">
        <v>15</v>
      </c>
      <c r="F65" s="8">
        <v>104</v>
      </c>
      <c r="G65" s="110">
        <v>2198</v>
      </c>
      <c r="H65"/>
      <c r="J65" s="8">
        <v>15</v>
      </c>
      <c r="K65" s="8">
        <v>104</v>
      </c>
      <c r="L65" s="110">
        <v>2191</v>
      </c>
    </row>
    <row r="66" spans="5:11" ht="12.75">
      <c r="E66"/>
      <c r="F66"/>
      <c r="G66"/>
      <c r="H66"/>
      <c r="I66"/>
      <c r="J66"/>
      <c r="K66"/>
    </row>
    <row r="67" spans="5:11" ht="12.75">
      <c r="E67"/>
      <c r="F67"/>
      <c r="G67"/>
      <c r="H67"/>
      <c r="I67"/>
      <c r="J67"/>
      <c r="K67"/>
    </row>
    <row r="76" ht="12.75">
      <c r="B76" s="20" t="s">
        <v>88</v>
      </c>
    </row>
    <row r="77" spans="2:3" ht="12.75">
      <c r="B77" s="38">
        <f aca="true" t="shared" si="0" ref="B77:B104">B40+E40</f>
        <v>7</v>
      </c>
      <c r="C77" s="38">
        <f aca="true" t="shared" si="1" ref="C77:C104">C40+F40</f>
        <v>50</v>
      </c>
    </row>
    <row r="78" spans="2:3" ht="12.75">
      <c r="B78" s="38">
        <f t="shared" si="0"/>
        <v>11</v>
      </c>
      <c r="C78" s="38">
        <f t="shared" si="1"/>
        <v>106</v>
      </c>
    </row>
    <row r="79" spans="2:3" ht="12.75">
      <c r="B79" s="47">
        <f t="shared" si="0"/>
        <v>5</v>
      </c>
      <c r="C79" s="47">
        <f t="shared" si="1"/>
        <v>55</v>
      </c>
    </row>
    <row r="80" spans="2:3" ht="12.75">
      <c r="B80" s="47">
        <f t="shared" si="0"/>
        <v>4</v>
      </c>
      <c r="C80" s="47">
        <f t="shared" si="1"/>
        <v>31</v>
      </c>
    </row>
    <row r="81" spans="2:3" ht="12.75">
      <c r="B81" s="47">
        <f t="shared" si="0"/>
        <v>2</v>
      </c>
      <c r="C81" s="47">
        <f t="shared" si="1"/>
        <v>20</v>
      </c>
    </row>
    <row r="82" spans="2:3" ht="12.75">
      <c r="B82" s="38">
        <f t="shared" si="0"/>
        <v>5</v>
      </c>
      <c r="C82" s="38">
        <f t="shared" si="1"/>
        <v>56</v>
      </c>
    </row>
    <row r="83" spans="2:3" ht="12.75">
      <c r="B83" s="47">
        <f t="shared" si="0"/>
        <v>2</v>
      </c>
      <c r="C83" s="47">
        <f t="shared" si="1"/>
        <v>26</v>
      </c>
    </row>
    <row r="84" spans="2:3" ht="12.75">
      <c r="B84" s="47">
        <f t="shared" si="0"/>
        <v>3</v>
      </c>
      <c r="C84" s="47">
        <f t="shared" si="1"/>
        <v>30</v>
      </c>
    </row>
    <row r="85" spans="2:3" ht="12.75">
      <c r="B85" s="38">
        <f t="shared" si="0"/>
        <v>6</v>
      </c>
      <c r="C85" s="38">
        <f t="shared" si="1"/>
        <v>55</v>
      </c>
    </row>
    <row r="86" spans="2:3" ht="12.75">
      <c r="B86" s="47">
        <f t="shared" si="0"/>
        <v>3</v>
      </c>
      <c r="C86" s="47">
        <f t="shared" si="1"/>
        <v>30</v>
      </c>
    </row>
    <row r="87" spans="2:3" ht="12.75">
      <c r="B87" s="47">
        <f t="shared" si="0"/>
        <v>3</v>
      </c>
      <c r="C87" s="47">
        <f t="shared" si="1"/>
        <v>25</v>
      </c>
    </row>
    <row r="88" spans="2:3" ht="12.75">
      <c r="B88" s="38">
        <f t="shared" si="0"/>
        <v>5</v>
      </c>
      <c r="C88" s="38">
        <f t="shared" si="1"/>
        <v>50</v>
      </c>
    </row>
    <row r="89" spans="2:3" ht="12.75">
      <c r="B89" s="38">
        <f t="shared" si="0"/>
        <v>11</v>
      </c>
      <c r="C89" s="38">
        <f t="shared" si="1"/>
        <v>106</v>
      </c>
    </row>
    <row r="90" spans="2:3" ht="12.75">
      <c r="B90" s="47">
        <f t="shared" si="0"/>
        <v>3</v>
      </c>
      <c r="C90" s="47">
        <f t="shared" si="1"/>
        <v>21</v>
      </c>
    </row>
    <row r="91" spans="2:3" ht="12.75">
      <c r="B91" s="47">
        <f t="shared" si="0"/>
        <v>1</v>
      </c>
      <c r="C91" s="47">
        <f t="shared" si="1"/>
        <v>20</v>
      </c>
    </row>
    <row r="92" spans="2:3" ht="12.75">
      <c r="B92" s="47">
        <f t="shared" si="0"/>
        <v>7</v>
      </c>
      <c r="C92" s="47">
        <f t="shared" si="1"/>
        <v>65</v>
      </c>
    </row>
    <row r="93" spans="2:3" ht="12.75">
      <c r="B93" s="38">
        <f t="shared" si="0"/>
        <v>8</v>
      </c>
      <c r="C93" s="38">
        <f t="shared" si="1"/>
        <v>77</v>
      </c>
    </row>
    <row r="94" spans="2:3" ht="12.75">
      <c r="B94" s="47">
        <f t="shared" si="0"/>
        <v>2</v>
      </c>
      <c r="C94" s="47">
        <f t="shared" si="1"/>
        <v>17</v>
      </c>
    </row>
    <row r="95" spans="2:3" ht="12.75">
      <c r="B95" s="47">
        <f t="shared" si="0"/>
        <v>6</v>
      </c>
      <c r="C95" s="47">
        <f t="shared" si="1"/>
        <v>60</v>
      </c>
    </row>
    <row r="96" spans="2:3" ht="12.75">
      <c r="B96" s="38">
        <f t="shared" si="0"/>
        <v>8</v>
      </c>
      <c r="C96" s="38">
        <f t="shared" si="1"/>
        <v>65</v>
      </c>
    </row>
    <row r="97" spans="2:3" ht="12.75">
      <c r="B97" s="47">
        <f t="shared" si="0"/>
        <v>5</v>
      </c>
      <c r="C97" s="47">
        <f t="shared" si="1"/>
        <v>45</v>
      </c>
    </row>
    <row r="98" spans="2:3" ht="12.75">
      <c r="B98" s="47">
        <f t="shared" si="0"/>
        <v>3</v>
      </c>
      <c r="C98" s="47">
        <f t="shared" si="1"/>
        <v>20</v>
      </c>
    </row>
    <row r="99" spans="2:3" ht="12.75">
      <c r="B99" s="38">
        <f t="shared" si="0"/>
        <v>8</v>
      </c>
      <c r="C99" s="38">
        <f t="shared" si="1"/>
        <v>99</v>
      </c>
    </row>
    <row r="100" spans="2:3" ht="12.75">
      <c r="B100" s="47">
        <f t="shared" si="0"/>
        <v>5</v>
      </c>
      <c r="C100" s="47">
        <f t="shared" si="1"/>
        <v>62</v>
      </c>
    </row>
    <row r="101" spans="2:3" ht="12.75">
      <c r="B101" s="47">
        <f t="shared" si="0"/>
        <v>3</v>
      </c>
      <c r="C101" s="47">
        <f t="shared" si="1"/>
        <v>37</v>
      </c>
    </row>
    <row r="102" spans="2:3" ht="12.75">
      <c r="B102" s="23">
        <f t="shared" si="0"/>
        <v>69</v>
      </c>
      <c r="C102" s="23">
        <f t="shared" si="1"/>
        <v>664</v>
      </c>
    </row>
    <row r="103" spans="2:3" ht="12.75">
      <c r="B103" s="116">
        <f t="shared" si="0"/>
        <v>0</v>
      </c>
      <c r="C103" s="116">
        <f t="shared" si="1"/>
        <v>0</v>
      </c>
    </row>
    <row r="104" spans="2:3" ht="12.75">
      <c r="B104" s="116">
        <f t="shared" si="0"/>
        <v>0</v>
      </c>
      <c r="C104" s="116">
        <f t="shared" si="1"/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3" r:id="rId1"/>
  <headerFooter alignWithMargins="0">
    <oddHeader>&amp;R420040.xls</oddHeader>
    <oddFooter>&amp;LComune di Bologna - Dipartimento Programmazione</oddFooter>
  </headerFooter>
  <ignoredErrors>
    <ignoredError sqref="B7:D31" unlockedFormula="1"/>
    <ignoredError sqref="E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Candida Ranalli</cp:lastModifiedBy>
  <cp:lastPrinted>2021-05-21T10:03:57Z</cp:lastPrinted>
  <dcterms:created xsi:type="dcterms:W3CDTF">2010-03-18T13:59:21Z</dcterms:created>
  <dcterms:modified xsi:type="dcterms:W3CDTF">2023-02-27T09:44:00Z</dcterms:modified>
  <cp:category/>
  <cp:version/>
  <cp:contentType/>
  <cp:contentStatus/>
</cp:coreProperties>
</file>