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9440" windowHeight="12000" activeTab="0"/>
  </bookViews>
  <sheets>
    <sheet name="Tavola" sheetId="1" r:id="rId1"/>
    <sheet name="Tavola2016" sheetId="2" r:id="rId2"/>
    <sheet name="Tavola2015" sheetId="3" r:id="rId3"/>
    <sheet name="Tavola2014" sheetId="4" r:id="rId4"/>
    <sheet name="Tavola2013" sheetId="5" r:id="rId5"/>
    <sheet name="Tavola2012" sheetId="6" r:id="rId6"/>
    <sheet name="Tavola2011" sheetId="7" r:id="rId7"/>
    <sheet name="Tavola2010" sheetId="8" r:id="rId8"/>
    <sheet name="Tavola2009" sheetId="9" r:id="rId9"/>
    <sheet name="Tavola2008" sheetId="10" r:id="rId10"/>
    <sheet name="Tavola2007" sheetId="11" r:id="rId11"/>
    <sheet name="Tavola2006" sheetId="12" r:id="rId12"/>
    <sheet name="Tavola2005" sheetId="13" r:id="rId13"/>
    <sheet name="Tavola2004" sheetId="14" r:id="rId14"/>
    <sheet name="Tavola2003" sheetId="15" r:id="rId15"/>
  </sheets>
  <definedNames>
    <definedName name="Anno_fine_tavola">#REF!</definedName>
    <definedName name="Anno_inizio_banca_dati">#REF!</definedName>
    <definedName name="_xlnm.Print_Area" localSheetId="0">'Tavola'!$A$1:$K$41</definedName>
    <definedName name="_xlnm.Print_Area" localSheetId="14">'Tavola2003'!$A$1:$K$39</definedName>
    <definedName name="_xlnm.Print_Area" localSheetId="13">'Tavola2004'!$A$1:$K$39</definedName>
    <definedName name="_xlnm.Print_Area" localSheetId="12">'Tavola2005'!$A$1:$K$39</definedName>
    <definedName name="_xlnm.Print_Area" localSheetId="11">'Tavola2006'!$A$1:$K$40</definedName>
    <definedName name="_xlnm.Print_Area" localSheetId="10">'Tavola2007'!$A$1:$K$40</definedName>
    <definedName name="_xlnm.Print_Area" localSheetId="9">'Tavola2008'!$A$1:$K$40</definedName>
    <definedName name="_xlnm.Print_Area" localSheetId="8">'Tavola2009'!$A$1:$J$39</definedName>
    <definedName name="_xlnm.Print_Area" localSheetId="7">'Tavola2010'!$A$1:$J$39</definedName>
    <definedName name="_xlnm.Print_Area" localSheetId="6">'Tavola2011'!$A$1:$J$39</definedName>
    <definedName name="_xlnm.Print_Area" localSheetId="5">'Tavola2012'!$A$1:$J$39</definedName>
    <definedName name="_xlnm.Print_Area" localSheetId="4">'Tavola2013'!$A$1:$J$40</definedName>
    <definedName name="_xlnm.Print_Area" localSheetId="3">'Tavola2014'!$A$1:$K$41</definedName>
    <definedName name="_xlnm.Print_Area" localSheetId="2">'Tavola2015'!$A$1:$K$41</definedName>
    <definedName name="_xlnm.Print_Area" localSheetId="1">'Tavola2016'!$A$1:$K$41</definedName>
    <definedName name="Argomento">#REF!</definedName>
    <definedName name="campo1" localSheetId="0">'Tavola'!$L$22</definedName>
    <definedName name="campo1" localSheetId="14">'Tavola2003'!$L$22</definedName>
    <definedName name="campo1" localSheetId="13">'Tavola2004'!$L$22</definedName>
    <definedName name="campo1" localSheetId="12">'Tavola2005'!$L$22</definedName>
    <definedName name="campo1" localSheetId="11">'Tavola2006'!$L$22</definedName>
    <definedName name="campo1" localSheetId="10">'Tavola2007'!$L$22</definedName>
    <definedName name="campo1" localSheetId="9">'Tavola2008'!$L$22</definedName>
    <definedName name="campo1" localSheetId="8">'Tavola2009'!$K$22</definedName>
    <definedName name="campo1" localSheetId="7">'Tavola2010'!$K$22</definedName>
    <definedName name="campo1" localSheetId="5">'Tavola2012'!$K$22</definedName>
    <definedName name="campo1" localSheetId="4">'Tavola2013'!$K$22</definedName>
    <definedName name="campo1" localSheetId="3">'Tavola2014'!$L$22</definedName>
    <definedName name="campo1" localSheetId="2">'Tavola2015'!$L$22</definedName>
    <definedName name="campo1" localSheetId="1">'Tavola2016'!$L$22</definedName>
    <definedName name="campo1">'Tavola2011'!$K$22</definedName>
    <definedName name="campo10" localSheetId="0">'Tavola'!$L$31</definedName>
    <definedName name="campo10" localSheetId="14">'Tavola2003'!$L$31</definedName>
    <definedName name="campo10" localSheetId="13">'Tavola2004'!$L$31</definedName>
    <definedName name="campo10" localSheetId="12">'Tavola2005'!$L$31</definedName>
    <definedName name="campo10" localSheetId="11">'Tavola2006'!$L$31</definedName>
    <definedName name="campo10" localSheetId="10">'Tavola2007'!$L$31</definedName>
    <definedName name="campo10" localSheetId="9">'Tavola2008'!$L$31</definedName>
    <definedName name="campo10" localSheetId="8">'Tavola2009'!$K$31</definedName>
    <definedName name="campo10" localSheetId="7">'Tavola2010'!$K$31</definedName>
    <definedName name="campo10" localSheetId="5">'Tavola2012'!$K$31</definedName>
    <definedName name="campo10" localSheetId="4">'Tavola2013'!$K$31</definedName>
    <definedName name="campo10" localSheetId="3">'Tavola2014'!$L$31</definedName>
    <definedName name="campo10" localSheetId="2">'Tavola2015'!$L$31</definedName>
    <definedName name="campo10" localSheetId="1">'Tavola2016'!$L$31</definedName>
    <definedName name="campo10">'Tavola2011'!$K$31</definedName>
    <definedName name="campo11" localSheetId="0">'Tavola'!$L$32</definedName>
    <definedName name="campo11" localSheetId="14">'Tavola2003'!$L$32</definedName>
    <definedName name="campo11" localSheetId="13">'Tavola2004'!$L$32</definedName>
    <definedName name="campo11" localSheetId="12">'Tavola2005'!$L$32</definedName>
    <definedName name="campo11" localSheetId="11">'Tavola2006'!$L$32</definedName>
    <definedName name="campo11" localSheetId="10">'Tavola2007'!$L$32</definedName>
    <definedName name="campo11" localSheetId="9">'Tavola2008'!$L$32</definedName>
    <definedName name="campo11" localSheetId="8">'Tavola2009'!$K$32</definedName>
    <definedName name="campo11" localSheetId="7">'Tavola2010'!$K$32</definedName>
    <definedName name="campo11" localSheetId="5">'Tavola2012'!$K$32</definedName>
    <definedName name="campo11" localSheetId="4">'Tavola2013'!$K$32</definedName>
    <definedName name="campo11" localSheetId="3">'Tavola2014'!$L$32</definedName>
    <definedName name="campo11" localSheetId="2">'Tavola2015'!$L$32</definedName>
    <definedName name="campo11" localSheetId="1">'Tavola2016'!$L$32</definedName>
    <definedName name="campo11">'Tavola2011'!$K$32</definedName>
    <definedName name="campo12" localSheetId="0">'Tavola'!$L$33</definedName>
    <definedName name="campo12" localSheetId="14">'Tavola2003'!$L$33</definedName>
    <definedName name="campo12" localSheetId="13">'Tavola2004'!$L$33</definedName>
    <definedName name="campo12" localSheetId="12">'Tavola2005'!$L$33</definedName>
    <definedName name="campo12" localSheetId="11">'Tavola2006'!$L$33</definedName>
    <definedName name="campo12" localSheetId="10">'Tavola2007'!$L$33</definedName>
    <definedName name="campo12" localSheetId="9">'Tavola2008'!$L$33</definedName>
    <definedName name="campo12" localSheetId="8">'Tavola2009'!$K$33</definedName>
    <definedName name="campo12" localSheetId="7">'Tavola2010'!$K$33</definedName>
    <definedName name="campo12" localSheetId="5">'Tavola2012'!$K$33</definedName>
    <definedName name="campo12" localSheetId="4">'Tavola2013'!$K$33</definedName>
    <definedName name="campo12" localSheetId="3">'Tavola2014'!$L$33</definedName>
    <definedName name="campo12" localSheetId="2">'Tavola2015'!$L$33</definedName>
    <definedName name="campo12" localSheetId="1">'Tavola2016'!$L$33</definedName>
    <definedName name="campo12">'Tavola2011'!$K$33</definedName>
    <definedName name="campo2" localSheetId="0">'Tavola'!$L$23</definedName>
    <definedName name="campo2" localSheetId="14">'Tavola2003'!$L$23</definedName>
    <definedName name="campo2" localSheetId="13">'Tavola2004'!$L$23</definedName>
    <definedName name="campo2" localSheetId="12">'Tavola2005'!$L$23</definedName>
    <definedName name="campo2" localSheetId="11">'Tavola2006'!$L$23</definedName>
    <definedName name="campo2" localSheetId="10">'Tavola2007'!$L$23</definedName>
    <definedName name="campo2" localSheetId="9">'Tavola2008'!$L$23</definedName>
    <definedName name="campo2" localSheetId="8">'Tavola2009'!$K$23</definedName>
    <definedName name="campo2" localSheetId="7">'Tavola2010'!$K$23</definedName>
    <definedName name="campo2" localSheetId="5">'Tavola2012'!$K$23</definedName>
    <definedName name="campo2" localSheetId="4">'Tavola2013'!$K$23</definedName>
    <definedName name="campo2" localSheetId="3">'Tavola2014'!$L$23</definedName>
    <definedName name="campo2" localSheetId="2">'Tavola2015'!$L$23</definedName>
    <definedName name="campo2" localSheetId="1">'Tavola2016'!$L$23</definedName>
    <definedName name="campo2">'Tavola2011'!$K$23</definedName>
    <definedName name="campo3" localSheetId="0">'Tavola'!$L$24</definedName>
    <definedName name="campo3" localSheetId="14">'Tavola2003'!$L$24</definedName>
    <definedName name="campo3" localSheetId="13">'Tavola2004'!$L$24</definedName>
    <definedName name="campo3" localSheetId="12">'Tavola2005'!$L$24</definedName>
    <definedName name="campo3" localSheetId="11">'Tavola2006'!$L$24</definedName>
    <definedName name="campo3" localSheetId="10">'Tavola2007'!$L$24</definedName>
    <definedName name="campo3" localSheetId="9">'Tavola2008'!$L$24</definedName>
    <definedName name="campo3" localSheetId="8">'Tavola2009'!$K$24</definedName>
    <definedName name="campo3" localSheetId="7">'Tavola2010'!$K$24</definedName>
    <definedName name="campo3" localSheetId="5">'Tavola2012'!$K$24</definedName>
    <definedName name="campo3" localSheetId="4">'Tavola2013'!$K$24</definedName>
    <definedName name="campo3" localSheetId="3">'Tavola2014'!$L$24</definedName>
    <definedName name="campo3" localSheetId="2">'Tavola2015'!$L$24</definedName>
    <definedName name="campo3" localSheetId="1">'Tavola2016'!$L$24</definedName>
    <definedName name="campo3">'Tavola2011'!$K$24</definedName>
    <definedName name="campo4" localSheetId="0">'Tavola'!$L$25</definedName>
    <definedName name="campo4" localSheetId="14">'Tavola2003'!$L$25</definedName>
    <definedName name="campo4" localSheetId="13">'Tavola2004'!$L$25</definedName>
    <definedName name="campo4" localSheetId="12">'Tavola2005'!$L$25</definedName>
    <definedName name="campo4" localSheetId="11">'Tavola2006'!$L$25</definedName>
    <definedName name="campo4" localSheetId="10">'Tavola2007'!$L$25</definedName>
    <definedName name="campo4" localSheetId="9">'Tavola2008'!$L$25</definedName>
    <definedName name="campo4" localSheetId="8">'Tavola2009'!$K$25</definedName>
    <definedName name="campo4" localSheetId="7">'Tavola2010'!$K$25</definedName>
    <definedName name="campo4" localSheetId="5">'Tavola2012'!$K$25</definedName>
    <definedName name="campo4" localSheetId="4">'Tavola2013'!$K$25</definedName>
    <definedName name="campo4" localSheetId="3">'Tavola2014'!$L$25</definedName>
    <definedName name="campo4" localSheetId="2">'Tavola2015'!$L$25</definedName>
    <definedName name="campo4" localSheetId="1">'Tavola2016'!$L$25</definedName>
    <definedName name="campo4">'Tavola2011'!$K$25</definedName>
    <definedName name="campo5" localSheetId="0">'Tavola'!$L$26</definedName>
    <definedName name="campo5" localSheetId="14">'Tavola2003'!$L$26</definedName>
    <definedName name="campo5" localSheetId="13">'Tavola2004'!$L$26</definedName>
    <definedName name="campo5" localSheetId="12">'Tavola2005'!$L$26</definedName>
    <definedName name="campo5" localSheetId="11">'Tavola2006'!$L$26</definedName>
    <definedName name="campo5" localSheetId="10">'Tavola2007'!$L$26</definedName>
    <definedName name="campo5" localSheetId="9">'Tavola2008'!$L$26</definedName>
    <definedName name="campo5" localSheetId="8">'Tavola2009'!$K$26</definedName>
    <definedName name="campo5" localSheetId="7">'Tavola2010'!$K$26</definedName>
    <definedName name="campo5" localSheetId="5">'Tavola2012'!$K$26</definedName>
    <definedName name="campo5" localSheetId="4">'Tavola2013'!$K$26</definedName>
    <definedName name="campo5" localSheetId="3">'Tavola2014'!$L$26</definedName>
    <definedName name="campo5" localSheetId="2">'Tavola2015'!$L$26</definedName>
    <definedName name="campo5" localSheetId="1">'Tavola2016'!$L$26</definedName>
    <definedName name="campo5">'Tavola2011'!$K$26</definedName>
    <definedName name="campo6" localSheetId="0">'Tavola'!$L$27</definedName>
    <definedName name="campo6" localSheetId="14">'Tavola2003'!$L$27</definedName>
    <definedName name="campo6" localSheetId="13">'Tavola2004'!$L$27</definedName>
    <definedName name="campo6" localSheetId="12">'Tavola2005'!$L$27</definedName>
    <definedName name="campo6" localSheetId="11">'Tavola2006'!$L$27</definedName>
    <definedName name="campo6" localSheetId="10">'Tavola2007'!$L$27</definedName>
    <definedName name="campo6" localSheetId="9">'Tavola2008'!$L$27</definedName>
    <definedName name="campo6" localSheetId="8">'Tavola2009'!$K$27</definedName>
    <definedName name="campo6" localSheetId="7">'Tavola2010'!$K$27</definedName>
    <definedName name="campo6" localSheetId="5">'Tavola2012'!$K$27</definedName>
    <definedName name="campo6" localSheetId="4">'Tavola2013'!$K$27</definedName>
    <definedName name="campo6" localSheetId="3">'Tavola2014'!$L$27</definedName>
    <definedName name="campo6" localSheetId="2">'Tavola2015'!$L$27</definedName>
    <definedName name="campo6" localSheetId="1">'Tavola2016'!$L$27</definedName>
    <definedName name="campo6">'Tavola2011'!$K$27</definedName>
    <definedName name="campo7" localSheetId="0">'Tavola'!$L$28</definedName>
    <definedName name="campo7" localSheetId="14">'Tavola2003'!$L$28</definedName>
    <definedName name="campo7" localSheetId="13">'Tavola2004'!$L$28</definedName>
    <definedName name="campo7" localSheetId="12">'Tavola2005'!$L$28</definedName>
    <definedName name="campo7" localSheetId="11">'Tavola2006'!$L$28</definedName>
    <definedName name="campo7" localSheetId="10">'Tavola2007'!$L$28</definedName>
    <definedName name="campo7" localSheetId="9">'Tavola2008'!$L$28</definedName>
    <definedName name="campo7" localSheetId="8">'Tavola2009'!$K$28</definedName>
    <definedName name="campo7" localSheetId="7">'Tavola2010'!$K$28</definedName>
    <definedName name="campo7" localSheetId="5">'Tavola2012'!$K$28</definedName>
    <definedName name="campo7" localSheetId="4">'Tavola2013'!$K$28</definedName>
    <definedName name="campo7" localSheetId="3">'Tavola2014'!$L$28</definedName>
    <definedName name="campo7" localSheetId="2">'Tavola2015'!$L$28</definedName>
    <definedName name="campo7" localSheetId="1">'Tavola2016'!$L$28</definedName>
    <definedName name="campo7">'Tavola2011'!$K$28</definedName>
    <definedName name="campo8" localSheetId="0">'Tavola'!$L$29</definedName>
    <definedName name="campo8" localSheetId="14">'Tavola2003'!$L$29</definedName>
    <definedName name="campo8" localSheetId="13">'Tavola2004'!$L$29</definedName>
    <definedName name="campo8" localSheetId="12">'Tavola2005'!$L$29</definedName>
    <definedName name="campo8" localSheetId="11">'Tavola2006'!$L$29</definedName>
    <definedName name="campo8" localSheetId="10">'Tavola2007'!$L$29</definedName>
    <definedName name="campo8" localSheetId="9">'Tavola2008'!$L$29</definedName>
    <definedName name="campo8" localSheetId="8">'Tavola2009'!$K$29</definedName>
    <definedName name="campo8" localSheetId="7">'Tavola2010'!$K$29</definedName>
    <definedName name="campo8" localSheetId="5">'Tavola2012'!$K$29</definedName>
    <definedName name="campo8" localSheetId="4">'Tavola2013'!$K$29</definedName>
    <definedName name="campo8" localSheetId="3">'Tavola2014'!$L$29</definedName>
    <definedName name="campo8" localSheetId="2">'Tavola2015'!$L$29</definedName>
    <definedName name="campo8" localSheetId="1">'Tavola2016'!$L$29</definedName>
    <definedName name="campo8">'Tavola2011'!$K$29</definedName>
    <definedName name="campo9" localSheetId="0">'Tavola'!$L$30</definedName>
    <definedName name="campo9" localSheetId="14">'Tavola2003'!$L$30</definedName>
    <definedName name="campo9" localSheetId="13">'Tavola2004'!$L$30</definedName>
    <definedName name="campo9" localSheetId="12">'Tavola2005'!$L$30</definedName>
    <definedName name="campo9" localSheetId="11">'Tavola2006'!$L$30</definedName>
    <definedName name="campo9" localSheetId="10">'Tavola2007'!$L$30</definedName>
    <definedName name="campo9" localSheetId="9">'Tavola2008'!$L$30</definedName>
    <definedName name="campo9" localSheetId="8">'Tavola2009'!$K$30</definedName>
    <definedName name="campo9" localSheetId="7">'Tavola2010'!$K$30</definedName>
    <definedName name="campo9" localSheetId="5">'Tavola2012'!$K$30</definedName>
    <definedName name="campo9" localSheetId="4">'Tavola2013'!$K$30</definedName>
    <definedName name="campo9" localSheetId="3">'Tavola2014'!$L$30</definedName>
    <definedName name="campo9" localSheetId="2">'Tavola2015'!$L$30</definedName>
    <definedName name="campo9" localSheetId="1">'Tavola2016'!$L$30</definedName>
    <definedName name="campo9">'Tavola2011'!$K$30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<sst xmlns="http://schemas.openxmlformats.org/spreadsheetml/2006/main" count="1049" uniqueCount="54">
  <si>
    <t>Mesi</t>
  </si>
  <si>
    <t>Totale</t>
  </si>
  <si>
    <t>Fonte: ATC Trasporti Pubblici Bologna - Settore Marketing, Funzione Analisi Statistiche.</t>
  </si>
  <si>
    <t>Biglietti orari</t>
  </si>
  <si>
    <t xml:space="preserve"> Corse con </t>
  </si>
  <si>
    <t>Abbonamenti mensili</t>
  </si>
  <si>
    <r>
      <t xml:space="preserve">Abbonamenti annuali </t>
    </r>
    <r>
      <rPr>
        <sz val="8"/>
        <rFont val="Helvetica-Narrow"/>
        <family val="2"/>
      </rPr>
      <t>(1)</t>
    </r>
  </si>
  <si>
    <t>City pass</t>
  </si>
  <si>
    <t>Personali</t>
  </si>
  <si>
    <t>Studenti</t>
  </si>
  <si>
    <t xml:space="preserve">(1) Nei dati relativi agli abbonamenti annuali sono stati anche conteggiati gli abbonamenti cumulativi (extra-urbano più urbano Bologna).  </t>
  </si>
  <si>
    <t>Gli abbonamenti annuali "personali" includono anche quelli per gli anziani con 70 anni e più; gli abbonamenti annuali per "studenti" includono anche quelli per giovani fino a 15 anni.</t>
  </si>
  <si>
    <t>Attenzione: verificare gli abbonamenti per giovani e anziani</t>
  </si>
  <si>
    <t>Fonte: ATC S.p.a. - Controllo di Gestione - Analisi Statistiche.</t>
  </si>
  <si>
    <t>Impersonali</t>
  </si>
  <si>
    <t>Personali (2)</t>
  </si>
  <si>
    <t>(2) Dall'1 settembre 2006 il titolo mensile personale è stato abolito.</t>
  </si>
  <si>
    <t>Gli abbonamenti annuali "personali" includono anche quelli per gli anziani con 70 anni e più; gli abbonamenti annuali per "studenti" includono anche quelli per giovani fino a 15 anni (titolo abolito dal 1 settembre 2006).</t>
  </si>
  <si>
    <t>ATC Trasporti Pubblici Bologna: principali titoli di viaggio venduti (Servizio urbano di Bologna) per mese</t>
  </si>
  <si>
    <t>Gli abbonamenti annuali "personali" includono anche quelli per gli anziani con 70 anni e più.</t>
  </si>
  <si>
    <t>Nella tavola 2009 togliere colonna Abbonamenti menili personali e nota</t>
  </si>
  <si>
    <t xml:space="preserve">(1) Nei dati relativi agli abbonamenti annuali sono stati anche conteggiati gli abbonamenti cumulativi </t>
  </si>
  <si>
    <t xml:space="preserve">(extra-urbano o Mi Muovo più urbano Bologna). 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</si>
  <si>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</si>
  <si>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</si>
  <si>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</si>
  <si>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</si>
  <si>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</si>
  <si>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</si>
  <si>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</si>
  <si>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</si>
  <si>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</si>
  <si>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</si>
  <si>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</si>
  <si>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</si>
  <si>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gen.</t>
  </si>
  <si>
    <t>feb.</t>
  </si>
  <si>
    <t>mar.</t>
  </si>
  <si>
    <t>apr.</t>
  </si>
  <si>
    <t>mag.</t>
  </si>
  <si>
    <t>giu.</t>
  </si>
  <si>
    <t>lug.</t>
  </si>
  <si>
    <t>ago.</t>
  </si>
  <si>
    <t>set.</t>
  </si>
  <si>
    <t>ott.</t>
  </si>
  <si>
    <t>nov.</t>
  </si>
  <si>
    <t>dic.</t>
  </si>
  <si>
    <t>Fonte: TPER S.p.a. - Amministrazione Controllo e Sviluppo Commerciale - Sviluppo Mercati.</t>
  </si>
  <si>
    <t>TPER Spa: principali titoli di viaggio venduti (Servizio urbano di Bologna) per mese</t>
  </si>
  <si>
    <t>(extra-urbano o Mi Muovo più urbano Bologna). Tra quelli personali sono compresi quelli per pensionati TPER/ATC.</t>
  </si>
  <si>
    <t>(2) Fino ad agosto 2013 abbonamenti riservati a studenti di età inferiore a 30 anni; successivamente per giovani di età inferiore a 27 anni.</t>
  </si>
  <si>
    <t>Fonte: TPER S.p.a. - Amministrazione Finanza Controllo e Sviluppo Commerciale - Sviluppo Mercati.</t>
  </si>
  <si>
    <t>Giovani</t>
  </si>
  <si>
    <t>Tra gli abbonamenti Giovani sono compresi quelli riservati ai bambini delle scuole medie residenti nel comune di Bologna (iniziativa avviata nell'a.s. 2016/2017).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</si>
</sst>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-mmm\-yy"/>
    <numFmt numFmtId="180" formatCode="d\-mmm"/>
    <numFmt numFmtId="181" formatCode="h\.mm\ AM/PM"/>
    <numFmt numFmtId="182" formatCode="h\.mm\.ss\ AM/PM"/>
    <numFmt numFmtId="183" formatCode="h\.mm"/>
    <numFmt numFmtId="184" formatCode="h\.mm\.ss"/>
    <numFmt numFmtId="185" formatCode="d/m/yy\ h\.mm"/>
    <numFmt numFmtId="186" formatCode="d/m"/>
    <numFmt numFmtId="187" formatCode="h\:mm\ AM/PM"/>
    <numFmt numFmtId="188" formatCode="h\:mm\:ss\ AM/PM"/>
    <numFmt numFmtId="189" formatCode="h\:mm"/>
    <numFmt numFmtId="190" formatCode="h\:mm\:ss"/>
    <numFmt numFmtId="191" formatCode="d/m/yy\ h\:mm"/>
    <numFmt numFmtId="192" formatCode="&quot;L.&quot;0"/>
    <numFmt numFmtId="193" formatCode="0.0"/>
    <numFmt numFmtId="194" formatCode="0.0000"/>
    <numFmt numFmtId="195" formatCode="&quot;L.&quot;#,##0"/>
    <numFmt numFmtId="196" formatCode="0.000"/>
    <numFmt numFmtId="197" formatCode="\(\2\)"/>
    <numFmt numFmtId="198" formatCode="\ \ \ \ \ \ \ \ \ \ \ \ \ \ \ \ @"/>
    <numFmt numFmtId="199" formatCode="\ \ \ \ \ @"/>
    <numFmt numFmtId="200" formatCode="&quot;L.&quot;#,##0;\ \-&quot;L.&quot;#,##0"/>
    <numFmt numFmtId="201" formatCode="#,##0\ \ \ \ \ \ \ \ \ \ \ \ "/>
    <numFmt numFmtId="202" formatCode="#,##0\ \ \ \ "/>
    <numFmt numFmtId="203" formatCode="#,##0\ \ \ "/>
  </numFmts>
  <fonts count="54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b/>
      <sz val="9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Helvetica-Narrow"/>
      <family val="2"/>
    </font>
    <font>
      <sz val="8"/>
      <color indexed="10"/>
      <name val="Arial"/>
      <family val="2"/>
    </font>
    <font>
      <sz val="8"/>
      <name val="Helvetica Narrow"/>
      <family val="2"/>
    </font>
    <font>
      <sz val="9"/>
      <name val="Helvetica Narrow"/>
      <family val="2"/>
    </font>
    <font>
      <sz val="9"/>
      <color indexed="10"/>
      <name val="Helvetica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5" fillId="0" borderId="0" applyNumberFormat="0" applyAlignment="0" applyProtection="0"/>
    <xf numFmtId="195" fontId="0" fillId="0" borderId="4" applyNumberFormat="0" applyAlignment="0" applyProtection="0"/>
    <xf numFmtId="195" fontId="0" fillId="0" borderId="5" applyNumberFormat="0" applyAlignment="0" applyProtection="0"/>
    <xf numFmtId="0" fontId="42" fillId="28" borderId="1" applyNumberFormat="0" applyAlignment="0" applyProtection="0"/>
    <xf numFmtId="4" fontId="4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6" applyNumberFormat="0" applyFont="0" applyAlignment="0" applyProtection="0"/>
    <xf numFmtId="195" fontId="6" fillId="0" borderId="0" applyNumberFormat="0" applyAlignment="0" applyProtection="0"/>
    <xf numFmtId="0" fontId="44" fillId="20" borderId="7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195" fontId="7" fillId="0" borderId="0" applyNumberFormat="0" applyProtection="0">
      <alignment horizontal="left"/>
    </xf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5" fontId="4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9" fillId="0" borderId="0" xfId="0" applyNumberFormat="1" applyFont="1" applyFill="1" applyAlignment="1" applyProtection="1">
      <alignment vertical="top"/>
      <protection locked="0"/>
    </xf>
    <xf numFmtId="3" fontId="10" fillId="0" borderId="0" xfId="0" applyNumberFormat="1" applyFont="1" applyFill="1" applyAlignment="1" applyProtection="1">
      <alignment vertical="top"/>
      <protection locked="0"/>
    </xf>
    <xf numFmtId="3" fontId="11" fillId="0" borderId="0" xfId="0" applyNumberFormat="1" applyFont="1" applyFill="1" applyAlignment="1" applyProtection="1">
      <alignment/>
      <protection locked="0"/>
    </xf>
    <xf numFmtId="3" fontId="11" fillId="0" borderId="0" xfId="0" applyNumberFormat="1" applyFont="1" applyFill="1" applyAlignment="1" applyProtection="1">
      <alignment vertical="center"/>
      <protection locked="0"/>
    </xf>
    <xf numFmtId="3" fontId="12" fillId="0" borderId="0" xfId="0" applyNumberFormat="1" applyFont="1" applyFill="1" applyAlignment="1" applyProtection="1">
      <alignment vertical="center"/>
      <protection locked="0"/>
    </xf>
    <xf numFmtId="3" fontId="12" fillId="0" borderId="0" xfId="0" applyNumberFormat="1" applyFont="1" applyFill="1" applyAlignment="1" applyProtection="1">
      <alignment horizontal="right"/>
      <protection/>
    </xf>
    <xf numFmtId="3" fontId="12" fillId="0" borderId="0" xfId="0" applyNumberFormat="1" applyFont="1" applyFill="1" applyAlignment="1" applyProtection="1">
      <alignment/>
      <protection/>
    </xf>
    <xf numFmtId="3" fontId="12" fillId="0" borderId="0" xfId="0" applyNumberFormat="1" applyFont="1" applyFill="1" applyAlignment="1" applyProtection="1">
      <alignment/>
      <protection locked="0"/>
    </xf>
    <xf numFmtId="3" fontId="13" fillId="0" borderId="0" xfId="0" applyNumberFormat="1" applyFont="1" applyFill="1" applyAlignment="1" applyProtection="1">
      <alignment horizontal="right"/>
      <protection/>
    </xf>
    <xf numFmtId="3" fontId="8" fillId="0" borderId="0" xfId="0" applyNumberFormat="1" applyFont="1" applyFill="1" applyAlignment="1" applyProtection="1">
      <alignment/>
      <protection locked="0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Alignment="1" applyProtection="1">
      <alignment vertical="center"/>
      <protection locked="0"/>
    </xf>
    <xf numFmtId="3" fontId="8" fillId="0" borderId="0" xfId="0" applyNumberFormat="1" applyFont="1" applyFill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horizontal="left" vertical="center"/>
      <protection locked="0"/>
    </xf>
    <xf numFmtId="3" fontId="0" fillId="0" borderId="0" xfId="0" applyNumberFormat="1" applyFont="1" applyFill="1" applyAlignment="1" applyProtection="1">
      <alignment horizontal="right" vertical="center"/>
      <protection locked="0"/>
    </xf>
    <xf numFmtId="3" fontId="0" fillId="0" borderId="0" xfId="47" applyNumberFormat="1" applyFont="1" applyAlignment="1">
      <alignment/>
    </xf>
    <xf numFmtId="3" fontId="11" fillId="0" borderId="0" xfId="0" applyNumberFormat="1" applyFont="1" applyFill="1" applyAlignment="1" applyProtection="1">
      <alignment/>
      <protection locked="0"/>
    </xf>
    <xf numFmtId="3" fontId="8" fillId="0" borderId="0" xfId="0" applyNumberFormat="1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202" fontId="6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195" fontId="0" fillId="0" borderId="12" xfId="0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 applyFont="1" applyFill="1" applyAlignment="1" applyProtection="1">
      <alignment horizontal="centerContinuous" vertical="center"/>
      <protection locked="0"/>
    </xf>
    <xf numFmtId="195" fontId="0" fillId="0" borderId="0" xfId="0" applyNumberFormat="1" applyFont="1" applyFill="1" applyAlignment="1" applyProtection="1">
      <alignment horizontal="centerContinuous" vertical="center"/>
      <protection locked="0"/>
    </xf>
    <xf numFmtId="3" fontId="16" fillId="0" borderId="0" xfId="0" applyNumberFormat="1" applyFont="1" applyFill="1" applyAlignment="1" applyProtection="1">
      <alignment horizontal="right" vertical="center"/>
      <protection locked="0"/>
    </xf>
    <xf numFmtId="3" fontId="16" fillId="0" borderId="12" xfId="0" applyNumberFormat="1" applyFont="1" applyFill="1" applyBorder="1" applyAlignment="1" applyProtection="1">
      <alignment horizontal="right" vertical="center"/>
      <protection locked="0"/>
    </xf>
    <xf numFmtId="202" fontId="0" fillId="0" borderId="0" xfId="0" applyNumberFormat="1" applyFont="1" applyFill="1" applyAlignment="1" applyProtection="1">
      <alignment vertical="center"/>
      <protection locked="0"/>
    </xf>
    <xf numFmtId="203" fontId="0" fillId="0" borderId="0" xfId="0" applyNumberFormat="1" applyFont="1" applyFill="1" applyAlignment="1" applyProtection="1">
      <alignment vertical="center"/>
      <protection locked="0"/>
    </xf>
    <xf numFmtId="202" fontId="6" fillId="0" borderId="0" xfId="0" applyNumberFormat="1" applyFont="1" applyFill="1" applyBorder="1" applyAlignment="1" applyProtection="1">
      <alignment vertical="center"/>
      <protection/>
    </xf>
    <xf numFmtId="203" fontId="6" fillId="0" borderId="0" xfId="0" applyNumberFormat="1" applyFont="1" applyFill="1" applyBorder="1" applyAlignment="1" applyProtection="1">
      <alignment vertical="center"/>
      <protection/>
    </xf>
    <xf numFmtId="202" fontId="14" fillId="0" borderId="0" xfId="0" applyNumberFormat="1" applyFont="1" applyFill="1" applyBorder="1" applyAlignment="1" applyProtection="1">
      <alignment vertical="center"/>
      <protection/>
    </xf>
    <xf numFmtId="203" fontId="14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/>
      <protection locked="0"/>
    </xf>
    <xf numFmtId="195" fontId="5" fillId="0" borderId="0" xfId="42" applyNumberFormat="1" applyFont="1" applyFill="1" applyBorder="1" applyAlignment="1" applyProtection="1">
      <alignment horizontal="left" vertical="center"/>
      <protection locked="0"/>
    </xf>
    <xf numFmtId="3" fontId="11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195" fontId="0" fillId="0" borderId="0" xfId="0" applyNumberFormat="1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/>
      <protection/>
    </xf>
    <xf numFmtId="0" fontId="16" fillId="0" borderId="12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195" fontId="5" fillId="0" borderId="0" xfId="42" applyNumberFormat="1" applyFont="1" applyFill="1" applyBorder="1" applyAlignment="1" applyProtection="1">
      <alignment horizontal="left" wrapText="1"/>
      <protection locked="0"/>
    </xf>
    <xf numFmtId="195" fontId="0" fillId="0" borderId="12" xfId="0" applyNumberFormat="1" applyFont="1" applyFill="1" applyBorder="1" applyAlignment="1" applyProtection="1">
      <alignment horizontal="left" wrapText="1"/>
      <protection locked="0"/>
    </xf>
    <xf numFmtId="1" fontId="0" fillId="0" borderId="0" xfId="0" applyNumberFormat="1" applyFont="1" applyFill="1" applyAlignment="1" applyProtection="1">
      <alignment horizontal="left" wrapText="1"/>
      <protection locked="0"/>
    </xf>
    <xf numFmtId="3" fontId="0" fillId="0" borderId="0" xfId="0" applyNumberFormat="1" applyFont="1" applyFill="1" applyAlignment="1" applyProtection="1">
      <alignment horizontal="left" wrapText="1"/>
      <protection locked="0"/>
    </xf>
    <xf numFmtId="3" fontId="16" fillId="0" borderId="12" xfId="0" applyNumberFormat="1" applyFont="1" applyFill="1" applyBorder="1" applyAlignment="1" applyProtection="1">
      <alignment horizontal="left" wrapText="1"/>
      <protection locked="0"/>
    </xf>
    <xf numFmtId="202" fontId="0" fillId="0" borderId="0" xfId="0" applyNumberFormat="1" applyFont="1" applyFill="1" applyAlignment="1" applyProtection="1">
      <alignment horizontal="left" wrapText="1"/>
      <protection locked="0"/>
    </xf>
    <xf numFmtId="202" fontId="6" fillId="0" borderId="0" xfId="0" applyNumberFormat="1" applyFont="1" applyFill="1" applyBorder="1" applyAlignment="1" applyProtection="1">
      <alignment horizontal="left" wrapText="1"/>
      <protection/>
    </xf>
    <xf numFmtId="202" fontId="14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Font="1" applyFill="1" applyAlignment="1" applyProtection="1">
      <alignment horizontal="left" wrapText="1"/>
      <protection locked="0"/>
    </xf>
    <xf numFmtId="195" fontId="0" fillId="0" borderId="5" xfId="0" applyNumberFormat="1" applyFont="1" applyFill="1" applyBorder="1" applyAlignment="1" applyProtection="1">
      <alignment horizontal="right" vertical="center"/>
      <protection locked="0"/>
    </xf>
    <xf numFmtId="195" fontId="0" fillId="0" borderId="5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Fill="1" applyAlignment="1" applyProtection="1" quotePrefix="1">
      <alignment horizontal="center" vertical="center"/>
      <protection/>
    </xf>
    <xf numFmtId="3" fontId="0" fillId="0" borderId="0" xfId="0" applyNumberFormat="1" applyFont="1" applyFill="1" applyAlignment="1" applyProtection="1">
      <alignment horizontal="right"/>
      <protection locked="0"/>
    </xf>
    <xf numFmtId="3" fontId="16" fillId="0" borderId="0" xfId="0" applyNumberFormat="1" applyFont="1" applyFill="1" applyBorder="1" applyAlignment="1" applyProtection="1">
      <alignment horizontal="right" vertical="center"/>
      <protection locked="0"/>
    </xf>
    <xf numFmtId="3" fontId="16" fillId="0" borderId="0" xfId="0" applyNumberFormat="1" applyFont="1" applyFill="1" applyBorder="1" applyAlignment="1" applyProtection="1">
      <alignment horizontal="left" wrapText="1"/>
      <protection locked="0"/>
    </xf>
    <xf numFmtId="193" fontId="17" fillId="0" borderId="0" xfId="0" applyNumberFormat="1" applyFont="1" applyFill="1" applyBorder="1" applyAlignment="1" applyProtection="1">
      <alignment vertical="center"/>
      <protection/>
    </xf>
    <xf numFmtId="3" fontId="16" fillId="0" borderId="0" xfId="47" applyNumberFormat="1" applyFont="1" applyAlignment="1">
      <alignment/>
    </xf>
    <xf numFmtId="3" fontId="16" fillId="0" borderId="12" xfId="47" applyNumberFormat="1" applyFont="1" applyBorder="1" applyAlignment="1">
      <alignment/>
    </xf>
    <xf numFmtId="3" fontId="0" fillId="0" borderId="0" xfId="0" applyNumberFormat="1" applyFont="1" applyFill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14" fillId="0" borderId="0" xfId="0" applyNumberFormat="1" applyFont="1" applyFill="1" applyAlignment="1" applyProtection="1">
      <alignment/>
      <protection locked="0"/>
    </xf>
    <xf numFmtId="195" fontId="0" fillId="0" borderId="0" xfId="0" applyNumberFormat="1" applyFont="1" applyFill="1" applyBorder="1" applyAlignment="1" applyProtection="1">
      <alignment horizontal="center" vertical="center"/>
      <protection locked="0"/>
    </xf>
    <xf numFmtId="195" fontId="0" fillId="0" borderId="0" xfId="0" applyNumberFormat="1" applyFont="1" applyFill="1" applyBorder="1" applyAlignment="1" applyProtection="1">
      <alignment horizontal="right" vertical="center"/>
      <protection locked="0"/>
    </xf>
    <xf numFmtId="3" fontId="16" fillId="0" borderId="0" xfId="47" applyNumberFormat="1" applyFont="1" applyBorder="1" applyAlignment="1">
      <alignment/>
    </xf>
    <xf numFmtId="195" fontId="11" fillId="0" borderId="0" xfId="0" applyNumberFormat="1" applyFont="1" applyFill="1" applyAlignment="1" applyProtection="1">
      <alignment/>
      <protection locked="0"/>
    </xf>
    <xf numFmtId="195" fontId="12" fillId="0" borderId="0" xfId="0" applyNumberFormat="1" applyFont="1" applyFill="1" applyAlignment="1" applyProtection="1">
      <alignment/>
      <protection locked="0"/>
    </xf>
    <xf numFmtId="3" fontId="0" fillId="0" borderId="0" xfId="47" applyNumberFormat="1" applyFont="1" applyFill="1" applyAlignment="1">
      <alignment/>
    </xf>
    <xf numFmtId="3" fontId="18" fillId="0" borderId="0" xfId="0" applyNumberFormat="1" applyFont="1" applyFill="1" applyAlignment="1" applyProtection="1">
      <alignment/>
      <protection locked="0"/>
    </xf>
    <xf numFmtId="3" fontId="19" fillId="0" borderId="0" xfId="0" applyNumberFormat="1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horizontal="left" wrapText="1"/>
      <protection locked="0"/>
    </xf>
    <xf numFmtId="3" fontId="20" fillId="0" borderId="0" xfId="0" applyNumberFormat="1" applyFont="1" applyFill="1" applyAlignment="1" applyProtection="1">
      <alignment/>
      <protection locked="0"/>
    </xf>
    <xf numFmtId="195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ta" xfId="49"/>
    <cellStyle name="Note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Trattini" xfId="61"/>
    <cellStyle name="Valore non valido" xfId="62"/>
    <cellStyle name="Valore valido" xfId="63"/>
    <cellStyle name="Currenc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zoomScalePageLayoutView="0" workbookViewId="0" topLeftCell="A1">
      <selection activeCell="A1" sqref="A1"/>
    </sheetView>
  </sheetViews>
  <sheetFormatPr defaultColWidth="19.75390625" defaultRowHeight="12"/>
  <cols>
    <col min="1" max="1" width="17.75390625" style="3" customWidth="1"/>
    <col min="2" max="2" width="2.125" style="3" customWidth="1"/>
    <col min="3" max="4" width="15.25390625" style="36" customWidth="1"/>
    <col min="5" max="5" width="2.125" style="52" customWidth="1"/>
    <col min="6" max="7" width="15.25390625" style="36" customWidth="1"/>
    <col min="8" max="8" width="2.125" style="36" customWidth="1"/>
    <col min="9" max="10" width="15.25390625" style="36" customWidth="1"/>
    <col min="11" max="11" width="6.625" style="36" customWidth="1"/>
    <col min="12" max="12" width="4.875" style="8" hidden="1" customWidth="1"/>
    <col min="13" max="14" width="4.75390625" style="3" hidden="1" customWidth="1"/>
    <col min="15" max="16" width="9.00390625" style="3" hidden="1" customWidth="1"/>
    <col min="17" max="17" width="9.00390625" style="3" customWidth="1"/>
    <col min="18" max="16384" width="19.75390625" style="3" customWidth="1"/>
  </cols>
  <sheetData>
    <row r="1" spans="1:11" ht="19.5" customHeight="1">
      <c r="A1" s="14" t="s">
        <v>48</v>
      </c>
      <c r="B1" s="14"/>
      <c r="C1" s="37"/>
      <c r="D1" s="37"/>
      <c r="E1" s="44"/>
      <c r="F1" s="37"/>
      <c r="G1" s="37"/>
      <c r="H1" s="37"/>
      <c r="I1" s="37"/>
      <c r="J1" s="37"/>
      <c r="K1" s="37"/>
    </row>
    <row r="2" spans="1:11" ht="19.5" customHeight="1">
      <c r="A2" s="14" t="str">
        <f>CONCATENATE("da ",A6," ",A5," a ",P35," ",A21)</f>
        <v>da gennaio 2016 a dicembre 2017</v>
      </c>
      <c r="B2" s="14"/>
      <c r="C2" s="37"/>
      <c r="D2" s="37"/>
      <c r="E2" s="44"/>
      <c r="F2" s="37"/>
      <c r="G2" s="37"/>
      <c r="H2" s="37"/>
      <c r="I2" s="37"/>
      <c r="J2" s="37"/>
      <c r="K2" s="37"/>
    </row>
    <row r="3" spans="1:17" s="2" customFormat="1" ht="18" customHeight="1">
      <c r="A3" s="24" t="s">
        <v>0</v>
      </c>
      <c r="B3" s="24"/>
      <c r="C3" s="53" t="s">
        <v>3</v>
      </c>
      <c r="D3" s="53" t="s">
        <v>4</v>
      </c>
      <c r="E3" s="54"/>
      <c r="F3" s="77" t="s">
        <v>5</v>
      </c>
      <c r="G3" s="77"/>
      <c r="H3" s="53"/>
      <c r="I3" s="77" t="s">
        <v>6</v>
      </c>
      <c r="J3" s="77"/>
      <c r="K3" s="66"/>
      <c r="L3" s="1"/>
      <c r="N3" s="3"/>
      <c r="O3" s="3"/>
      <c r="P3" s="3"/>
      <c r="Q3" s="3"/>
    </row>
    <row r="4" spans="1:17" s="4" customFormat="1" ht="15" customHeight="1">
      <c r="A4" s="38"/>
      <c r="B4" s="38"/>
      <c r="C4" s="25"/>
      <c r="D4" s="25" t="s">
        <v>7</v>
      </c>
      <c r="E4" s="45"/>
      <c r="F4" s="25" t="s">
        <v>14</v>
      </c>
      <c r="G4" s="25" t="s">
        <v>52</v>
      </c>
      <c r="H4" s="25"/>
      <c r="I4" s="25" t="s">
        <v>8</v>
      </c>
      <c r="J4" s="25" t="s">
        <v>52</v>
      </c>
      <c r="K4" s="67"/>
      <c r="L4" s="5"/>
      <c r="N4" s="3"/>
      <c r="O4" s="3"/>
      <c r="P4" s="3"/>
      <c r="Q4" s="3"/>
    </row>
    <row r="5" spans="1:16" ht="16.5" customHeight="1">
      <c r="A5" s="39">
        <v>2016</v>
      </c>
      <c r="B5" s="55"/>
      <c r="C5" s="30"/>
      <c r="D5" s="30"/>
      <c r="E5" s="49"/>
      <c r="F5" s="30"/>
      <c r="G5" s="30"/>
      <c r="H5" s="30"/>
      <c r="I5" s="30"/>
      <c r="J5" s="31"/>
      <c r="K5" s="31"/>
      <c r="L5" s="21"/>
      <c r="M5" s="21"/>
      <c r="N5" s="22"/>
      <c r="O5" s="22"/>
      <c r="P5" s="22"/>
    </row>
    <row r="6" spans="1:16" ht="12.75" customHeight="1">
      <c r="A6" s="69" t="s">
        <v>23</v>
      </c>
      <c r="B6" s="40"/>
      <c r="C6" s="15">
        <v>647113.06</v>
      </c>
      <c r="D6" s="15">
        <v>1011130</v>
      </c>
      <c r="E6" s="47"/>
      <c r="F6" s="15">
        <v>21281.01</v>
      </c>
      <c r="G6" s="15">
        <v>12158.66</v>
      </c>
      <c r="H6" s="15"/>
      <c r="I6" s="15">
        <v>2132.38</v>
      </c>
      <c r="J6" s="15">
        <v>439.88</v>
      </c>
      <c r="K6" s="15"/>
      <c r="L6" s="7">
        <f aca="true" t="shared" si="0" ref="L6:L17">IF(OR(J6&gt;0,L7=1),1,0)</f>
        <v>1</v>
      </c>
      <c r="M6" s="8" t="s">
        <v>35</v>
      </c>
      <c r="N6" s="7" t="str">
        <f aca="true" t="shared" si="1" ref="N6:N17">IF(OR(J6&gt;0,L7=1),M6,"")</f>
        <v>gen.</v>
      </c>
      <c r="O6" s="70" t="s">
        <v>23</v>
      </c>
      <c r="P6" s="7" t="str">
        <f>IF(OR(J6&gt;0,L7=1),O6,"")</f>
        <v>gennaio</v>
      </c>
    </row>
    <row r="7" spans="1:16" ht="11.25" customHeight="1">
      <c r="A7" s="69" t="s">
        <v>24</v>
      </c>
      <c r="B7" s="40"/>
      <c r="C7" s="15">
        <v>724236.64</v>
      </c>
      <c r="D7" s="15">
        <v>1074570</v>
      </c>
      <c r="E7" s="47"/>
      <c r="F7" s="15">
        <v>21956.85</v>
      </c>
      <c r="G7" s="15">
        <v>12427.4</v>
      </c>
      <c r="H7" s="15"/>
      <c r="I7" s="15">
        <v>1270.14</v>
      </c>
      <c r="J7" s="15">
        <v>191.56</v>
      </c>
      <c r="K7" s="15"/>
      <c r="L7" s="7">
        <f t="shared" si="0"/>
        <v>1</v>
      </c>
      <c r="M7" s="8" t="s">
        <v>36</v>
      </c>
      <c r="N7" s="7" t="str">
        <f t="shared" si="1"/>
        <v>feb.</v>
      </c>
      <c r="O7" s="70" t="s">
        <v>24</v>
      </c>
      <c r="P7" s="7" t="str">
        <f aca="true" t="shared" si="2" ref="P7:P17">IF(OR(J7&gt;0,L8=1),O7,P6)</f>
        <v>febbraio</v>
      </c>
    </row>
    <row r="8" spans="1:16" ht="11.25" customHeight="1">
      <c r="A8" s="69" t="s">
        <v>25</v>
      </c>
      <c r="B8" s="23"/>
      <c r="C8" s="15">
        <v>950771.99</v>
      </c>
      <c r="D8" s="15">
        <v>1069960</v>
      </c>
      <c r="E8" s="47"/>
      <c r="F8" s="15">
        <v>23113.2</v>
      </c>
      <c r="G8" s="15">
        <v>12266.2</v>
      </c>
      <c r="H8" s="15"/>
      <c r="I8" s="15">
        <v>3127.88</v>
      </c>
      <c r="J8" s="15">
        <v>163.76</v>
      </c>
      <c r="K8" s="15"/>
      <c r="L8" s="7">
        <f t="shared" si="0"/>
        <v>1</v>
      </c>
      <c r="M8" s="8" t="s">
        <v>37</v>
      </c>
      <c r="N8" s="7" t="str">
        <f t="shared" si="1"/>
        <v>mar.</v>
      </c>
      <c r="O8" s="70" t="s">
        <v>25</v>
      </c>
      <c r="P8" s="7" t="str">
        <f t="shared" si="2"/>
        <v>marzo</v>
      </c>
    </row>
    <row r="9" spans="1:16" ht="11.25" customHeight="1">
      <c r="A9" s="69" t="s">
        <v>26</v>
      </c>
      <c r="B9" s="23"/>
      <c r="C9" s="15">
        <v>742145.39</v>
      </c>
      <c r="D9" s="15">
        <v>1012490</v>
      </c>
      <c r="E9" s="47"/>
      <c r="F9" s="15">
        <v>21543</v>
      </c>
      <c r="G9" s="15">
        <v>12361</v>
      </c>
      <c r="H9" s="15"/>
      <c r="I9" s="15">
        <v>735.6600000000001</v>
      </c>
      <c r="J9" s="15">
        <v>56.96000000000001</v>
      </c>
      <c r="K9" s="15"/>
      <c r="L9" s="7">
        <f t="shared" si="0"/>
        <v>1</v>
      </c>
      <c r="M9" s="8" t="s">
        <v>38</v>
      </c>
      <c r="N9" s="7" t="str">
        <f t="shared" si="1"/>
        <v>apr.</v>
      </c>
      <c r="O9" s="70" t="s">
        <v>26</v>
      </c>
      <c r="P9" s="7" t="str">
        <f t="shared" si="2"/>
        <v>aprile</v>
      </c>
    </row>
    <row r="10" spans="1:16" ht="11.25" customHeight="1">
      <c r="A10" s="69" t="s">
        <v>27</v>
      </c>
      <c r="B10" s="23"/>
      <c r="C10" s="71">
        <v>779363.5800000001</v>
      </c>
      <c r="D10" s="71">
        <v>1074840</v>
      </c>
      <c r="E10" s="47"/>
      <c r="F10" s="15">
        <v>20136.6</v>
      </c>
      <c r="G10" s="71">
        <v>9503.8</v>
      </c>
      <c r="H10" s="15"/>
      <c r="I10" s="71">
        <v>1455.02</v>
      </c>
      <c r="J10" s="71">
        <v>47.13999999999999</v>
      </c>
      <c r="K10" s="71"/>
      <c r="L10" s="7">
        <f t="shared" si="0"/>
        <v>1</v>
      </c>
      <c r="M10" s="8" t="s">
        <v>39</v>
      </c>
      <c r="N10" s="7" t="str">
        <f t="shared" si="1"/>
        <v>mag.</v>
      </c>
      <c r="O10" s="70" t="s">
        <v>27</v>
      </c>
      <c r="P10" s="7" t="str">
        <f t="shared" si="2"/>
        <v>maggio</v>
      </c>
    </row>
    <row r="11" spans="1:16" ht="11.25" customHeight="1">
      <c r="A11" s="69" t="s">
        <v>28</v>
      </c>
      <c r="B11" s="23"/>
      <c r="C11" s="71">
        <v>693880.79</v>
      </c>
      <c r="D11" s="71">
        <v>895090</v>
      </c>
      <c r="E11" s="47"/>
      <c r="F11" s="71">
        <v>16740.8</v>
      </c>
      <c r="G11" s="71">
        <v>4224.4</v>
      </c>
      <c r="H11" s="15"/>
      <c r="I11" s="71">
        <v>444.46000000000004</v>
      </c>
      <c r="J11" s="71">
        <v>76.80000000000001</v>
      </c>
      <c r="K11" s="71"/>
      <c r="L11" s="7">
        <f t="shared" si="0"/>
        <v>1</v>
      </c>
      <c r="M11" s="8" t="s">
        <v>40</v>
      </c>
      <c r="N11" s="7" t="str">
        <f t="shared" si="1"/>
        <v>giu.</v>
      </c>
      <c r="O11" s="70" t="s">
        <v>28</v>
      </c>
      <c r="P11" s="7" t="str">
        <f t="shared" si="2"/>
        <v>giugno</v>
      </c>
    </row>
    <row r="12" spans="1:16" ht="11.25" customHeight="1">
      <c r="A12" s="69" t="s">
        <v>29</v>
      </c>
      <c r="B12" s="23"/>
      <c r="C12" s="71">
        <v>604381.1699999999</v>
      </c>
      <c r="D12" s="71">
        <v>730040</v>
      </c>
      <c r="E12" s="47"/>
      <c r="F12" s="71">
        <v>11037.8</v>
      </c>
      <c r="G12" s="71">
        <v>3298.2</v>
      </c>
      <c r="H12" s="15"/>
      <c r="I12" s="71">
        <v>430.64</v>
      </c>
      <c r="J12" s="71">
        <v>166.82</v>
      </c>
      <c r="K12" s="71"/>
      <c r="L12" s="7">
        <f t="shared" si="0"/>
        <v>1</v>
      </c>
      <c r="M12" s="8" t="s">
        <v>41</v>
      </c>
      <c r="N12" s="7" t="str">
        <f t="shared" si="1"/>
        <v>lug.</v>
      </c>
      <c r="O12" s="70" t="s">
        <v>29</v>
      </c>
      <c r="P12" s="7" t="str">
        <f t="shared" si="2"/>
        <v>luglio</v>
      </c>
    </row>
    <row r="13" spans="1:16" ht="11.25" customHeight="1">
      <c r="A13" s="69" t="s">
        <v>30</v>
      </c>
      <c r="B13" s="23"/>
      <c r="C13" s="71">
        <v>461827.02</v>
      </c>
      <c r="D13" s="71">
        <v>541090</v>
      </c>
      <c r="E13" s="47"/>
      <c r="F13" s="71">
        <v>15589</v>
      </c>
      <c r="G13" s="71">
        <v>4291</v>
      </c>
      <c r="H13" s="15"/>
      <c r="I13" s="71">
        <v>1134.76</v>
      </c>
      <c r="J13" s="71">
        <v>2021.86</v>
      </c>
      <c r="K13" s="71"/>
      <c r="L13" s="7">
        <f t="shared" si="0"/>
        <v>1</v>
      </c>
      <c r="M13" s="8" t="s">
        <v>42</v>
      </c>
      <c r="N13" s="7" t="str">
        <f t="shared" si="1"/>
        <v>ago.</v>
      </c>
      <c r="O13" s="70" t="s">
        <v>30</v>
      </c>
      <c r="P13" s="7" t="str">
        <f t="shared" si="2"/>
        <v>agosto</v>
      </c>
    </row>
    <row r="14" spans="1:16" ht="11.25" customHeight="1">
      <c r="A14" s="69" t="s">
        <v>31</v>
      </c>
      <c r="B14" s="23"/>
      <c r="C14" s="71">
        <v>830373.59</v>
      </c>
      <c r="D14" s="71">
        <v>1066560</v>
      </c>
      <c r="E14" s="47"/>
      <c r="F14" s="71">
        <v>21714.56</v>
      </c>
      <c r="G14" s="71">
        <v>8591.2</v>
      </c>
      <c r="H14" s="15"/>
      <c r="I14" s="71">
        <v>2355.2</v>
      </c>
      <c r="J14" s="71">
        <v>9058.919999999998</v>
      </c>
      <c r="K14" s="71"/>
      <c r="L14" s="7">
        <f t="shared" si="0"/>
        <v>1</v>
      </c>
      <c r="M14" s="8" t="s">
        <v>43</v>
      </c>
      <c r="N14" s="7" t="str">
        <f t="shared" si="1"/>
        <v>set.</v>
      </c>
      <c r="O14" s="70" t="s">
        <v>31</v>
      </c>
      <c r="P14" s="7" t="str">
        <f t="shared" si="2"/>
        <v>settembre</v>
      </c>
    </row>
    <row r="15" spans="1:16" ht="11.25" customHeight="1">
      <c r="A15" s="69" t="s">
        <v>32</v>
      </c>
      <c r="B15" s="23"/>
      <c r="C15" s="71">
        <v>794813.24</v>
      </c>
      <c r="D15" s="71">
        <v>1068820</v>
      </c>
      <c r="E15" s="47"/>
      <c r="F15" s="71">
        <v>21094.4</v>
      </c>
      <c r="G15" s="71">
        <v>11335.6</v>
      </c>
      <c r="H15" s="15"/>
      <c r="I15" s="71">
        <v>1368.48</v>
      </c>
      <c r="J15" s="71">
        <v>2574.7200000000003</v>
      </c>
      <c r="K15" s="71"/>
      <c r="L15" s="7">
        <f t="shared" si="0"/>
        <v>1</v>
      </c>
      <c r="M15" s="8" t="s">
        <v>44</v>
      </c>
      <c r="N15" s="7" t="str">
        <f t="shared" si="1"/>
        <v>ott.</v>
      </c>
      <c r="O15" s="70" t="s">
        <v>32</v>
      </c>
      <c r="P15" s="7" t="str">
        <f t="shared" si="2"/>
        <v>ottobre</v>
      </c>
    </row>
    <row r="16" spans="1:16" ht="11.25" customHeight="1">
      <c r="A16" s="69" t="s">
        <v>33</v>
      </c>
      <c r="B16" s="23"/>
      <c r="C16" s="71">
        <v>848371.58</v>
      </c>
      <c r="D16" s="71">
        <v>1114000</v>
      </c>
      <c r="E16" s="47"/>
      <c r="F16" s="71">
        <v>22661.4</v>
      </c>
      <c r="G16" s="71">
        <v>13167.4</v>
      </c>
      <c r="H16" s="15"/>
      <c r="I16" s="71">
        <v>1038.88</v>
      </c>
      <c r="J16" s="71">
        <v>925.72</v>
      </c>
      <c r="K16" s="71"/>
      <c r="L16" s="7">
        <f t="shared" si="0"/>
        <v>1</v>
      </c>
      <c r="M16" s="8" t="s">
        <v>45</v>
      </c>
      <c r="N16" s="7" t="str">
        <f t="shared" si="1"/>
        <v>nov.</v>
      </c>
      <c r="O16" s="70" t="s">
        <v>33</v>
      </c>
      <c r="P16" s="7" t="str">
        <f t="shared" si="2"/>
        <v>novembre</v>
      </c>
    </row>
    <row r="17" spans="1:16" ht="11.25" customHeight="1">
      <c r="A17" s="69" t="s">
        <v>34</v>
      </c>
      <c r="B17" s="23"/>
      <c r="C17" s="71">
        <v>782793.23</v>
      </c>
      <c r="D17" s="71">
        <v>1079400</v>
      </c>
      <c r="E17" s="47"/>
      <c r="F17" s="71">
        <v>19852.399999999998</v>
      </c>
      <c r="G17" s="71">
        <v>9035.2</v>
      </c>
      <c r="H17" s="15"/>
      <c r="I17" s="71">
        <v>1736.2799999999997</v>
      </c>
      <c r="J17" s="71">
        <v>8981</v>
      </c>
      <c r="K17" s="71"/>
      <c r="L17" s="7">
        <f t="shared" si="0"/>
        <v>1</v>
      </c>
      <c r="M17" s="8" t="s">
        <v>46</v>
      </c>
      <c r="N17" s="7" t="str">
        <f t="shared" si="1"/>
        <v>dic.</v>
      </c>
      <c r="O17" s="70" t="s">
        <v>34</v>
      </c>
      <c r="P17" s="7" t="str">
        <f t="shared" si="2"/>
        <v>dicembre</v>
      </c>
    </row>
    <row r="18" spans="1:11" ht="6.75" customHeight="1">
      <c r="A18" s="23"/>
      <c r="B18" s="23"/>
      <c r="C18" s="15"/>
      <c r="D18" s="15"/>
      <c r="E18" s="47"/>
      <c r="F18" s="15"/>
      <c r="G18" s="15"/>
      <c r="H18" s="15"/>
      <c r="I18" s="15"/>
      <c r="J18" s="15"/>
      <c r="K18" s="15"/>
    </row>
    <row r="19" spans="1:16" s="10" customFormat="1" ht="11.25" customHeight="1">
      <c r="A19" s="18" t="str">
        <f>"gen.-"&amp;N19</f>
        <v>gen.-dic.</v>
      </c>
      <c r="B19" s="41"/>
      <c r="C19" s="57">
        <f>SUM(C5:C17)</f>
        <v>8860071.280000001</v>
      </c>
      <c r="D19" s="57">
        <f>SUM(D5:D17)</f>
        <v>11737990</v>
      </c>
      <c r="E19" s="58"/>
      <c r="F19" s="57">
        <f>SUM(F5:F17)</f>
        <v>236721.02</v>
      </c>
      <c r="G19" s="57">
        <f>SUM(G5:G17)</f>
        <v>112660.06</v>
      </c>
      <c r="H19" s="28"/>
      <c r="I19" s="57">
        <f>SUM(I5:I17)</f>
        <v>17229.78</v>
      </c>
      <c r="J19" s="57">
        <f>SUM(J5:J17)</f>
        <v>24705.14</v>
      </c>
      <c r="K19" s="57"/>
      <c r="L19" s="8"/>
      <c r="N19" s="10" t="str">
        <f>N17</f>
        <v>dic.</v>
      </c>
      <c r="P19" s="10" t="str">
        <f>P17</f>
        <v>dicembre</v>
      </c>
    </row>
    <row r="20" spans="1:16" s="13" customFormat="1" ht="19.5" customHeight="1">
      <c r="A20" s="42" t="s">
        <v>1</v>
      </c>
      <c r="B20" s="42"/>
      <c r="C20" s="29">
        <f>SUM(C6:C17)</f>
        <v>8860071.280000001</v>
      </c>
      <c r="D20" s="29">
        <f>SUM(D6:D17)</f>
        <v>11737990</v>
      </c>
      <c r="E20" s="48"/>
      <c r="F20" s="29">
        <f>SUM(F6:F17)</f>
        <v>236721.02</v>
      </c>
      <c r="G20" s="29">
        <f>SUM(G6:G17)</f>
        <v>112660.06</v>
      </c>
      <c r="H20" s="29"/>
      <c r="I20" s="29">
        <f>SUM(I6:I17)</f>
        <v>17229.78</v>
      </c>
      <c r="J20" s="29">
        <f>SUM(J6:J17)</f>
        <v>24705.14</v>
      </c>
      <c r="K20" s="57"/>
      <c r="L20" s="8"/>
      <c r="M20" s="3"/>
      <c r="N20" s="3"/>
      <c r="O20" s="3"/>
      <c r="P20" s="3"/>
    </row>
    <row r="21" spans="1:13" s="22" customFormat="1" ht="16.5" customHeight="1">
      <c r="A21" s="39">
        <v>2017</v>
      </c>
      <c r="B21" s="55"/>
      <c r="C21" s="30"/>
      <c r="D21" s="30"/>
      <c r="E21" s="49"/>
      <c r="F21" s="30"/>
      <c r="G21" s="30"/>
      <c r="H21" s="30"/>
      <c r="I21" s="30"/>
      <c r="J21" s="31"/>
      <c r="K21" s="31"/>
      <c r="L21" s="21"/>
      <c r="M21" s="21"/>
    </row>
    <row r="22" spans="1:16" s="23" customFormat="1" ht="11.25">
      <c r="A22" s="69" t="s">
        <v>23</v>
      </c>
      <c r="B22" s="40"/>
      <c r="C22" s="15">
        <v>685965.45</v>
      </c>
      <c r="D22" s="15">
        <v>1058750</v>
      </c>
      <c r="E22" s="47"/>
      <c r="F22" s="15">
        <v>22813.6</v>
      </c>
      <c r="G22" s="15">
        <v>9737.8</v>
      </c>
      <c r="H22" s="15"/>
      <c r="I22" s="15">
        <v>2299.88</v>
      </c>
      <c r="J22" s="15">
        <v>448.98</v>
      </c>
      <c r="K22" s="15"/>
      <c r="L22" s="7">
        <f aca="true" t="shared" si="3" ref="L22:L33">IF(OR(J22&gt;0,L23=1),1,0)</f>
        <v>1</v>
      </c>
      <c r="M22" s="8" t="s">
        <v>35</v>
      </c>
      <c r="N22" s="7" t="str">
        <f>IF(OR(J22&gt;0,L23=1),M22,"")</f>
        <v>gen.</v>
      </c>
      <c r="O22" s="70" t="s">
        <v>23</v>
      </c>
      <c r="P22" s="7" t="str">
        <f>IF(OR(J22&gt;0,L23=1),O22,"")</f>
        <v>gennaio</v>
      </c>
    </row>
    <row r="23" spans="1:16" ht="12" customHeight="1">
      <c r="A23" s="69" t="s">
        <v>24</v>
      </c>
      <c r="B23" s="40"/>
      <c r="C23" s="15">
        <v>729253.01</v>
      </c>
      <c r="D23" s="15">
        <v>1041370</v>
      </c>
      <c r="E23" s="47"/>
      <c r="F23" s="15">
        <v>23486.6</v>
      </c>
      <c r="G23" s="15">
        <v>10905</v>
      </c>
      <c r="H23" s="15"/>
      <c r="I23" s="15">
        <v>1414.3</v>
      </c>
      <c r="J23" s="15">
        <v>238.74</v>
      </c>
      <c r="K23" s="15"/>
      <c r="L23" s="7">
        <f t="shared" si="3"/>
        <v>1</v>
      </c>
      <c r="M23" s="8" t="s">
        <v>36</v>
      </c>
      <c r="N23" s="7" t="str">
        <f aca="true" t="shared" si="4" ref="N23:N33">IF(OR(J23&gt;0,L24=1),M23,N22)</f>
        <v>feb.</v>
      </c>
      <c r="O23" s="70" t="s">
        <v>24</v>
      </c>
      <c r="P23" s="7" t="str">
        <f aca="true" t="shared" si="5" ref="P23:P33">IF(OR(J23&gt;0,L24=1),O23,P22)</f>
        <v>febbraio</v>
      </c>
    </row>
    <row r="24" spans="1:16" ht="11.25">
      <c r="A24" s="69" t="s">
        <v>25</v>
      </c>
      <c r="B24" s="23"/>
      <c r="C24" s="15">
        <v>853016.83</v>
      </c>
      <c r="D24" s="15">
        <v>1034690</v>
      </c>
      <c r="E24" s="47"/>
      <c r="F24" s="15">
        <v>20352.2</v>
      </c>
      <c r="G24" s="15">
        <v>10733.4</v>
      </c>
      <c r="H24" s="15"/>
      <c r="I24" s="15">
        <v>2835.94</v>
      </c>
      <c r="J24" s="15">
        <v>158.04</v>
      </c>
      <c r="K24" s="15"/>
      <c r="L24" s="7">
        <f t="shared" si="3"/>
        <v>1</v>
      </c>
      <c r="M24" s="8" t="s">
        <v>37</v>
      </c>
      <c r="N24" s="7" t="str">
        <f t="shared" si="4"/>
        <v>mar.</v>
      </c>
      <c r="O24" s="70" t="s">
        <v>25</v>
      </c>
      <c r="P24" s="7" t="str">
        <f t="shared" si="5"/>
        <v>marzo</v>
      </c>
    </row>
    <row r="25" spans="1:16" ht="11.25">
      <c r="A25" s="69" t="s">
        <v>26</v>
      </c>
      <c r="B25" s="23"/>
      <c r="C25" s="15">
        <v>749038.15</v>
      </c>
      <c r="D25" s="15">
        <v>977970</v>
      </c>
      <c r="E25" s="47"/>
      <c r="F25" s="15">
        <v>22375</v>
      </c>
      <c r="G25" s="15">
        <v>10153.2</v>
      </c>
      <c r="H25" s="15"/>
      <c r="I25" s="15">
        <v>687.44</v>
      </c>
      <c r="J25" s="15">
        <v>81.58</v>
      </c>
      <c r="K25" s="15"/>
      <c r="L25" s="7">
        <f t="shared" si="3"/>
        <v>1</v>
      </c>
      <c r="M25" s="8" t="s">
        <v>38</v>
      </c>
      <c r="N25" s="7" t="str">
        <f t="shared" si="4"/>
        <v>apr.</v>
      </c>
      <c r="O25" s="70" t="s">
        <v>26</v>
      </c>
      <c r="P25" s="7" t="str">
        <f t="shared" si="5"/>
        <v>aprile</v>
      </c>
    </row>
    <row r="26" spans="1:16" ht="11.25">
      <c r="A26" s="69" t="s">
        <v>27</v>
      </c>
      <c r="B26" s="23"/>
      <c r="C26" s="71">
        <v>840091.62</v>
      </c>
      <c r="D26" s="71">
        <v>1084450</v>
      </c>
      <c r="E26" s="47"/>
      <c r="F26" s="15">
        <v>22478.8</v>
      </c>
      <c r="G26" s="71">
        <v>9741.4</v>
      </c>
      <c r="H26" s="15"/>
      <c r="I26" s="71">
        <v>1635.58</v>
      </c>
      <c r="J26" s="71">
        <v>42.26</v>
      </c>
      <c r="K26" s="71"/>
      <c r="L26" s="7">
        <f t="shared" si="3"/>
        <v>1</v>
      </c>
      <c r="M26" s="8" t="s">
        <v>39</v>
      </c>
      <c r="N26" s="7" t="str">
        <f t="shared" si="4"/>
        <v>mag.</v>
      </c>
      <c r="O26" s="70" t="s">
        <v>27</v>
      </c>
      <c r="P26" s="7" t="str">
        <f t="shared" si="5"/>
        <v>maggio</v>
      </c>
    </row>
    <row r="27" spans="1:16" ht="11.25">
      <c r="A27" s="69" t="s">
        <v>28</v>
      </c>
      <c r="B27" s="23"/>
      <c r="C27" s="71">
        <v>736371.8200000001</v>
      </c>
      <c r="D27" s="71">
        <v>888720</v>
      </c>
      <c r="E27" s="47"/>
      <c r="F27" s="71">
        <v>19309.600000000002</v>
      </c>
      <c r="G27" s="71">
        <v>5904.8</v>
      </c>
      <c r="H27" s="15"/>
      <c r="I27" s="71">
        <v>435.71999999999997</v>
      </c>
      <c r="J27" s="71">
        <v>68.74000000000001</v>
      </c>
      <c r="K27" s="71"/>
      <c r="L27" s="7">
        <f t="shared" si="3"/>
        <v>1</v>
      </c>
      <c r="M27" s="8" t="s">
        <v>40</v>
      </c>
      <c r="N27" s="7" t="str">
        <f t="shared" si="4"/>
        <v>giu.</v>
      </c>
      <c r="O27" s="70" t="s">
        <v>28</v>
      </c>
      <c r="P27" s="7" t="str">
        <f t="shared" si="5"/>
        <v>giugno</v>
      </c>
    </row>
    <row r="28" spans="1:16" ht="11.25">
      <c r="A28" s="69" t="s">
        <v>29</v>
      </c>
      <c r="B28" s="23"/>
      <c r="C28" s="71">
        <v>636545.99</v>
      </c>
      <c r="D28" s="71">
        <v>712970</v>
      </c>
      <c r="E28" s="47"/>
      <c r="F28" s="71">
        <v>11886.599999999999</v>
      </c>
      <c r="G28" s="71">
        <v>3319</v>
      </c>
      <c r="H28" s="15"/>
      <c r="I28" s="71">
        <v>428.38</v>
      </c>
      <c r="J28" s="71">
        <v>158.2</v>
      </c>
      <c r="K28" s="71"/>
      <c r="L28" s="7">
        <f t="shared" si="3"/>
        <v>1</v>
      </c>
      <c r="M28" s="8" t="s">
        <v>41</v>
      </c>
      <c r="N28" s="7" t="str">
        <f t="shared" si="4"/>
        <v>lug.</v>
      </c>
      <c r="O28" s="70" t="s">
        <v>29</v>
      </c>
      <c r="P28" s="7" t="str">
        <f t="shared" si="5"/>
        <v>luglio</v>
      </c>
    </row>
    <row r="29" spans="1:16" ht="11.25">
      <c r="A29" s="69" t="s">
        <v>30</v>
      </c>
      <c r="B29" s="23"/>
      <c r="C29" s="71">
        <v>496083.6</v>
      </c>
      <c r="D29" s="71">
        <v>552530</v>
      </c>
      <c r="E29" s="47"/>
      <c r="F29" s="71">
        <v>16964.2</v>
      </c>
      <c r="G29" s="71">
        <v>5367.8</v>
      </c>
      <c r="H29" s="15"/>
      <c r="I29" s="71">
        <v>1123.46</v>
      </c>
      <c r="J29" s="71">
        <v>2199.52</v>
      </c>
      <c r="K29" s="71"/>
      <c r="L29" s="7">
        <f t="shared" si="3"/>
        <v>1</v>
      </c>
      <c r="M29" s="8" t="s">
        <v>42</v>
      </c>
      <c r="N29" s="7" t="str">
        <f t="shared" si="4"/>
        <v>ago.</v>
      </c>
      <c r="O29" s="70" t="s">
        <v>30</v>
      </c>
      <c r="P29" s="7" t="str">
        <f t="shared" si="5"/>
        <v>agosto</v>
      </c>
    </row>
    <row r="30" spans="1:16" ht="11.25">
      <c r="A30" s="69" t="s">
        <v>31</v>
      </c>
      <c r="B30" s="23"/>
      <c r="C30" s="71">
        <v>820908.2</v>
      </c>
      <c r="D30" s="71">
        <v>1120070</v>
      </c>
      <c r="E30" s="47"/>
      <c r="F30" s="71">
        <v>22058.8</v>
      </c>
      <c r="G30" s="71">
        <v>9536.4</v>
      </c>
      <c r="H30" s="15"/>
      <c r="I30" s="71">
        <v>2433.9</v>
      </c>
      <c r="J30" s="71">
        <v>9757.369999999999</v>
      </c>
      <c r="K30" s="71"/>
      <c r="L30" s="7">
        <f t="shared" si="3"/>
        <v>1</v>
      </c>
      <c r="M30" s="8" t="s">
        <v>43</v>
      </c>
      <c r="N30" s="7" t="str">
        <f t="shared" si="4"/>
        <v>set.</v>
      </c>
      <c r="O30" s="70" t="s">
        <v>31</v>
      </c>
      <c r="P30" s="7" t="str">
        <f t="shared" si="5"/>
        <v>settembre</v>
      </c>
    </row>
    <row r="31" spans="1:16" ht="11.25">
      <c r="A31" s="69" t="s">
        <v>32</v>
      </c>
      <c r="B31" s="23"/>
      <c r="C31" s="71">
        <v>815109.4299999999</v>
      </c>
      <c r="D31" s="71">
        <v>1087360</v>
      </c>
      <c r="E31" s="47"/>
      <c r="F31" s="71">
        <v>24555.800000000003</v>
      </c>
      <c r="G31" s="71">
        <v>12063.4</v>
      </c>
      <c r="H31" s="15"/>
      <c r="I31" s="71">
        <v>1357.96</v>
      </c>
      <c r="J31" s="71">
        <v>2102.08</v>
      </c>
      <c r="K31" s="71"/>
      <c r="L31" s="7">
        <f t="shared" si="3"/>
        <v>1</v>
      </c>
      <c r="M31" s="8" t="s">
        <v>44</v>
      </c>
      <c r="N31" s="7" t="str">
        <f t="shared" si="4"/>
        <v>ott.</v>
      </c>
      <c r="O31" s="70" t="s">
        <v>32</v>
      </c>
      <c r="P31" s="7" t="str">
        <f t="shared" si="5"/>
        <v>ottobre</v>
      </c>
    </row>
    <row r="32" spans="1:16" ht="11.25">
      <c r="A32" s="69" t="s">
        <v>33</v>
      </c>
      <c r="B32" s="23"/>
      <c r="C32" s="71">
        <v>820832.4199999999</v>
      </c>
      <c r="D32" s="71">
        <v>1111280</v>
      </c>
      <c r="E32" s="47"/>
      <c r="F32" s="71">
        <v>22694.8</v>
      </c>
      <c r="G32" s="71">
        <v>11959.4</v>
      </c>
      <c r="H32" s="15"/>
      <c r="I32" s="71">
        <v>1131.6</v>
      </c>
      <c r="J32" s="71">
        <v>2495.84</v>
      </c>
      <c r="K32" s="71"/>
      <c r="L32" s="7">
        <f t="shared" si="3"/>
        <v>1</v>
      </c>
      <c r="M32" s="8" t="s">
        <v>45</v>
      </c>
      <c r="N32" s="7" t="str">
        <f t="shared" si="4"/>
        <v>nov.</v>
      </c>
      <c r="O32" s="70" t="s">
        <v>33</v>
      </c>
      <c r="P32" s="7" t="str">
        <f t="shared" si="5"/>
        <v>novembre</v>
      </c>
    </row>
    <row r="33" spans="1:16" ht="11.25">
      <c r="A33" s="69" t="s">
        <v>34</v>
      </c>
      <c r="B33" s="23"/>
      <c r="C33" s="71">
        <v>758385.39</v>
      </c>
      <c r="D33" s="71">
        <v>1041290</v>
      </c>
      <c r="E33" s="47"/>
      <c r="F33" s="71">
        <v>20449.6</v>
      </c>
      <c r="G33" s="71">
        <v>8675.6</v>
      </c>
      <c r="H33" s="15"/>
      <c r="I33" s="71">
        <v>1662.48</v>
      </c>
      <c r="J33" s="71">
        <v>9409.02</v>
      </c>
      <c r="K33" s="71"/>
      <c r="L33" s="7">
        <f t="shared" si="3"/>
        <v>1</v>
      </c>
      <c r="M33" s="8" t="s">
        <v>46</v>
      </c>
      <c r="N33" s="7" t="str">
        <f t="shared" si="4"/>
        <v>dic.</v>
      </c>
      <c r="O33" s="70" t="s">
        <v>34</v>
      </c>
      <c r="P33" s="7" t="str">
        <f t="shared" si="5"/>
        <v>dicembre</v>
      </c>
    </row>
    <row r="34" spans="1:11" ht="6.75" customHeight="1">
      <c r="A34" s="23"/>
      <c r="B34" s="23"/>
      <c r="C34" s="15"/>
      <c r="D34" s="15"/>
      <c r="E34" s="47"/>
      <c r="F34" s="15"/>
      <c r="G34" s="15"/>
      <c r="H34" s="15"/>
      <c r="I34" s="15"/>
      <c r="J34" s="15"/>
      <c r="K34" s="15"/>
    </row>
    <row r="35" spans="1:16" ht="12">
      <c r="A35" s="18" t="str">
        <f>"gen.-"&amp;N35</f>
        <v>gen.-dic.</v>
      </c>
      <c r="B35" s="41"/>
      <c r="C35" s="57">
        <f>SUM(C21:C33)</f>
        <v>8941601.91</v>
      </c>
      <c r="D35" s="57">
        <f>SUM(D21:D33)</f>
        <v>11711450</v>
      </c>
      <c r="E35" s="58"/>
      <c r="F35" s="57">
        <f>SUM(F21:F33)</f>
        <v>249425.6</v>
      </c>
      <c r="G35" s="57">
        <f>SUM(G21:G33)</f>
        <v>108097.19999999998</v>
      </c>
      <c r="H35" s="28"/>
      <c r="I35" s="57">
        <f>SUM(I21:I33)</f>
        <v>17446.640000000003</v>
      </c>
      <c r="J35" s="57">
        <f>SUM(J21:J33)</f>
        <v>27160.37</v>
      </c>
      <c r="K35" s="57"/>
      <c r="M35" s="10"/>
      <c r="N35" s="10" t="str">
        <f>N33</f>
        <v>dic.</v>
      </c>
      <c r="O35" s="10"/>
      <c r="P35" s="10" t="str">
        <f>P33</f>
        <v>dicembre</v>
      </c>
    </row>
    <row r="36" spans="1:11" ht="19.5" customHeight="1">
      <c r="A36" s="42" t="s">
        <v>1</v>
      </c>
      <c r="B36" s="42"/>
      <c r="C36" s="29">
        <f>SUM(C22:C33)</f>
        <v>8941601.91</v>
      </c>
      <c r="D36" s="29">
        <f>SUM(D22:D33)</f>
        <v>11711450</v>
      </c>
      <c r="E36" s="48"/>
      <c r="F36" s="29">
        <f>SUM(F22:F33)</f>
        <v>249425.6</v>
      </c>
      <c r="G36" s="29">
        <f>SUM(G22:G33)</f>
        <v>108097.19999999998</v>
      </c>
      <c r="H36" s="29"/>
      <c r="I36" s="29">
        <f>SUM(I22:I33)</f>
        <v>17446.640000000003</v>
      </c>
      <c r="J36" s="29">
        <f>SUM(J22:J33)</f>
        <v>27160.37</v>
      </c>
      <c r="K36" s="57"/>
    </row>
    <row r="37" spans="1:12" s="73" customFormat="1" ht="11.25">
      <c r="A37" s="72" t="s">
        <v>21</v>
      </c>
      <c r="C37" s="74"/>
      <c r="D37" s="74"/>
      <c r="E37" s="75"/>
      <c r="F37" s="74"/>
      <c r="G37" s="74"/>
      <c r="H37" s="74"/>
      <c r="I37" s="74"/>
      <c r="J37" s="74"/>
      <c r="K37" s="74"/>
      <c r="L37" s="76"/>
    </row>
    <row r="38" spans="1:12" s="73" customFormat="1" ht="11.25">
      <c r="A38" s="72" t="s">
        <v>49</v>
      </c>
      <c r="C38" s="74"/>
      <c r="D38" s="74"/>
      <c r="E38" s="75"/>
      <c r="F38" s="74"/>
      <c r="G38" s="74"/>
      <c r="H38" s="74"/>
      <c r="I38" s="74"/>
      <c r="J38" s="74"/>
      <c r="K38" s="74"/>
      <c r="L38" s="76"/>
    </row>
    <row r="39" spans="1:12" s="73" customFormat="1" ht="11.25">
      <c r="A39" s="72" t="s">
        <v>53</v>
      </c>
      <c r="C39" s="74"/>
      <c r="D39" s="74"/>
      <c r="E39" s="75"/>
      <c r="F39" s="74"/>
      <c r="G39" s="74"/>
      <c r="H39" s="74"/>
      <c r="I39" s="74"/>
      <c r="J39" s="74"/>
      <c r="K39" s="74"/>
      <c r="L39" s="76"/>
    </row>
    <row r="40" spans="1:11" s="43" customFormat="1" ht="12">
      <c r="A40" s="19" t="s">
        <v>51</v>
      </c>
      <c r="B40" s="19"/>
      <c r="C40" s="20"/>
      <c r="D40" s="20"/>
      <c r="E40" s="50"/>
      <c r="F40" s="20"/>
      <c r="G40" s="20"/>
      <c r="H40" s="32"/>
      <c r="I40" s="32"/>
      <c r="J40" s="33"/>
      <c r="K40" s="33"/>
    </row>
    <row r="41" spans="1:11" s="43" customFormat="1" ht="12">
      <c r="A41" s="19"/>
      <c r="B41" s="19"/>
      <c r="C41" s="20"/>
      <c r="D41" s="20"/>
      <c r="E41" s="50"/>
      <c r="F41" s="20"/>
      <c r="G41" s="20"/>
      <c r="H41" s="32"/>
      <c r="I41" s="32"/>
      <c r="J41" s="33"/>
      <c r="K41" s="33"/>
    </row>
    <row r="42" spans="1:11" s="43" customFormat="1" ht="12">
      <c r="A42" s="19"/>
      <c r="B42" s="19"/>
      <c r="C42" s="20"/>
      <c r="D42" s="20"/>
      <c r="E42" s="50"/>
      <c r="F42" s="20"/>
      <c r="G42" s="20"/>
      <c r="H42" s="32"/>
      <c r="I42" s="32"/>
      <c r="J42" s="33"/>
      <c r="K42" s="33"/>
    </row>
    <row r="43" spans="3:11" ht="11.25" hidden="1">
      <c r="C43" s="59">
        <f>(C35-C19)*100/C19</f>
        <v>0.9202028677132601</v>
      </c>
      <c r="D43" s="59">
        <f aca="true" t="shared" si="6" ref="D43:J43">(D35-D19)*100/D19</f>
        <v>-0.22610344701264867</v>
      </c>
      <c r="E43" s="59"/>
      <c r="F43" s="59">
        <f t="shared" si="6"/>
        <v>5.366899821570563</v>
      </c>
      <c r="G43" s="59">
        <f t="shared" si="6"/>
        <v>-4.050113234450626</v>
      </c>
      <c r="H43" s="59"/>
      <c r="I43" s="59">
        <f t="shared" si="6"/>
        <v>1.2586347591205704</v>
      </c>
      <c r="J43" s="59">
        <f t="shared" si="6"/>
        <v>9.938134331560152</v>
      </c>
      <c r="K43" s="59"/>
    </row>
    <row r="44" ht="11.25" hidden="1"/>
    <row r="45" ht="11.25" hidden="1"/>
    <row r="46" ht="11.25" hidden="1"/>
  </sheetData>
  <sheetProtection/>
  <mergeCells count="2">
    <mergeCell ref="F3:G3"/>
    <mergeCell ref="I3:J3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90" r:id="rId1"/>
  <headerFooter alignWithMargins="0"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A1" sqref="A1"/>
    </sheetView>
  </sheetViews>
  <sheetFormatPr defaultColWidth="19.75390625" defaultRowHeight="12"/>
  <cols>
    <col min="1" max="1" width="17.75390625" style="3" customWidth="1"/>
    <col min="2" max="2" width="2.125" style="3" customWidth="1"/>
    <col min="3" max="3" width="13.375" style="36" customWidth="1"/>
    <col min="4" max="4" width="15.25390625" style="36" customWidth="1"/>
    <col min="5" max="5" width="2.125" style="52" customWidth="1"/>
    <col min="6" max="8" width="11.75390625" style="36" customWidth="1"/>
    <col min="9" max="9" width="2.125" style="36" customWidth="1"/>
    <col min="10" max="11" width="11.75390625" style="36" customWidth="1"/>
    <col min="12" max="12" width="8.25390625" style="8" hidden="1" customWidth="1"/>
    <col min="13" max="14" width="4.75390625" style="3" hidden="1" customWidth="1"/>
    <col min="15" max="16" width="9.00390625" style="3" hidden="1" customWidth="1"/>
    <col min="17" max="17" width="9.00390625" style="3" customWidth="1"/>
    <col min="18" max="16384" width="19.75390625" style="3" customWidth="1"/>
  </cols>
  <sheetData>
    <row r="1" spans="1:11" ht="19.5" customHeight="1">
      <c r="A1" s="14" t="s">
        <v>18</v>
      </c>
      <c r="B1" s="14"/>
      <c r="C1" s="37"/>
      <c r="D1" s="37"/>
      <c r="E1" s="44"/>
      <c r="F1" s="37"/>
      <c r="G1" s="37"/>
      <c r="H1" s="37"/>
      <c r="I1" s="37"/>
      <c r="J1" s="37"/>
      <c r="K1" s="37"/>
    </row>
    <row r="2" spans="1:11" ht="19.5" customHeight="1">
      <c r="A2" s="14" t="str">
        <f>CONCATENATE("da ",A6," ",A5," a ",P35," ",A21)</f>
        <v>da gennaio 2007 a dicembre 2008</v>
      </c>
      <c r="B2" s="14"/>
      <c r="C2" s="37"/>
      <c r="D2" s="37"/>
      <c r="E2" s="44"/>
      <c r="F2" s="37"/>
      <c r="G2" s="37"/>
      <c r="H2" s="37"/>
      <c r="I2" s="37"/>
      <c r="J2" s="37"/>
      <c r="K2" s="37"/>
    </row>
    <row r="3" spans="1:17" s="2" customFormat="1" ht="18" customHeight="1">
      <c r="A3" s="24" t="s">
        <v>0</v>
      </c>
      <c r="B3" s="24"/>
      <c r="C3" s="53" t="s">
        <v>3</v>
      </c>
      <c r="D3" s="53" t="s">
        <v>4</v>
      </c>
      <c r="E3" s="54"/>
      <c r="F3" s="77" t="s">
        <v>5</v>
      </c>
      <c r="G3" s="77"/>
      <c r="H3" s="77"/>
      <c r="I3" s="53"/>
      <c r="J3" s="77" t="s">
        <v>6</v>
      </c>
      <c r="K3" s="77"/>
      <c r="L3" s="1"/>
      <c r="N3" s="3"/>
      <c r="O3" s="3"/>
      <c r="P3" s="3"/>
      <c r="Q3" s="3"/>
    </row>
    <row r="4" spans="1:17" s="4" customFormat="1" ht="15" customHeight="1">
      <c r="A4" s="38"/>
      <c r="B4" s="38"/>
      <c r="C4" s="25"/>
      <c r="D4" s="25" t="s">
        <v>7</v>
      </c>
      <c r="E4" s="45"/>
      <c r="F4" s="25" t="s">
        <v>14</v>
      </c>
      <c r="G4" s="25" t="s">
        <v>15</v>
      </c>
      <c r="H4" s="25" t="s">
        <v>9</v>
      </c>
      <c r="I4" s="25"/>
      <c r="J4" s="25" t="s">
        <v>8</v>
      </c>
      <c r="K4" s="25" t="s">
        <v>9</v>
      </c>
      <c r="L4" s="5"/>
      <c r="N4" s="3"/>
      <c r="O4" s="3"/>
      <c r="P4" s="3"/>
      <c r="Q4" s="3"/>
    </row>
    <row r="5" spans="1:12" ht="16.5" customHeight="1">
      <c r="A5" s="39">
        <v>2007</v>
      </c>
      <c r="B5" s="55"/>
      <c r="C5" s="30"/>
      <c r="D5" s="30"/>
      <c r="E5" s="49"/>
      <c r="F5" s="30"/>
      <c r="G5" s="30"/>
      <c r="H5" s="30"/>
      <c r="I5" s="30"/>
      <c r="J5" s="30"/>
      <c r="K5" s="31"/>
      <c r="L5" s="6"/>
    </row>
    <row r="6" spans="1:16" ht="12.75" customHeight="1">
      <c r="A6" s="69" t="s">
        <v>23</v>
      </c>
      <c r="B6" s="40"/>
      <c r="C6" s="15">
        <v>870673</v>
      </c>
      <c r="D6" s="15">
        <v>1405838</v>
      </c>
      <c r="E6" s="47"/>
      <c r="F6" s="15">
        <v>21219</v>
      </c>
      <c r="G6" s="15">
        <v>57</v>
      </c>
      <c r="H6" s="15">
        <v>7044</v>
      </c>
      <c r="I6" s="15"/>
      <c r="J6" s="3">
        <v>1320</v>
      </c>
      <c r="K6" s="15">
        <v>291</v>
      </c>
      <c r="L6" s="7"/>
      <c r="M6" s="8"/>
      <c r="N6" s="7"/>
      <c r="O6" s="8"/>
      <c r="P6" s="7"/>
    </row>
    <row r="7" spans="1:16" ht="11.25" customHeight="1">
      <c r="A7" s="69" t="s">
        <v>24</v>
      </c>
      <c r="B7" s="40"/>
      <c r="C7" s="15">
        <v>837652</v>
      </c>
      <c r="D7" s="15">
        <v>1236142</v>
      </c>
      <c r="E7" s="47"/>
      <c r="F7" s="15">
        <v>18191</v>
      </c>
      <c r="G7" s="15">
        <v>44</v>
      </c>
      <c r="H7" s="15">
        <v>5916</v>
      </c>
      <c r="I7" s="15"/>
      <c r="J7" s="3">
        <v>504</v>
      </c>
      <c r="K7" s="15">
        <v>97</v>
      </c>
      <c r="L7" s="7"/>
      <c r="M7" s="8"/>
      <c r="N7" s="7"/>
      <c r="O7" s="8"/>
      <c r="P7" s="7"/>
    </row>
    <row r="8" spans="1:16" ht="11.25" customHeight="1">
      <c r="A8" s="69" t="s">
        <v>25</v>
      </c>
      <c r="B8" s="23"/>
      <c r="C8" s="15">
        <v>1008970</v>
      </c>
      <c r="D8" s="15">
        <v>1380786</v>
      </c>
      <c r="E8" s="47"/>
      <c r="F8" s="15">
        <v>19165</v>
      </c>
      <c r="G8" s="15">
        <v>31</v>
      </c>
      <c r="H8" s="15">
        <v>6665</v>
      </c>
      <c r="I8" s="15"/>
      <c r="J8" s="3">
        <v>1065</v>
      </c>
      <c r="K8" s="15">
        <v>58</v>
      </c>
      <c r="L8" s="7"/>
      <c r="M8" s="8"/>
      <c r="N8" s="7"/>
      <c r="O8" s="8"/>
      <c r="P8" s="7"/>
    </row>
    <row r="9" spans="1:16" ht="11.25" customHeight="1">
      <c r="A9" s="69" t="s">
        <v>26</v>
      </c>
      <c r="B9" s="23"/>
      <c r="C9" s="15">
        <v>895472</v>
      </c>
      <c r="D9" s="15">
        <v>1130690</v>
      </c>
      <c r="E9" s="47"/>
      <c r="F9" s="15">
        <v>17331</v>
      </c>
      <c r="G9" s="15">
        <v>33</v>
      </c>
      <c r="H9" s="15">
        <v>4237</v>
      </c>
      <c r="I9" s="15"/>
      <c r="J9" s="3">
        <v>277</v>
      </c>
      <c r="K9" s="15">
        <v>31</v>
      </c>
      <c r="L9" s="7"/>
      <c r="M9" s="8"/>
      <c r="N9" s="7"/>
      <c r="O9" s="8"/>
      <c r="P9" s="7"/>
    </row>
    <row r="10" spans="1:16" ht="11.25" customHeight="1">
      <c r="A10" s="69" t="s">
        <v>27</v>
      </c>
      <c r="B10" s="23"/>
      <c r="C10" s="16">
        <v>946926</v>
      </c>
      <c r="D10" s="16">
        <v>1257214</v>
      </c>
      <c r="E10" s="47"/>
      <c r="F10" s="15">
        <v>18406</v>
      </c>
      <c r="G10" s="15">
        <v>25</v>
      </c>
      <c r="H10" s="16">
        <v>4979</v>
      </c>
      <c r="I10" s="15"/>
      <c r="J10" s="3">
        <v>816</v>
      </c>
      <c r="K10" s="16">
        <v>28</v>
      </c>
      <c r="L10" s="7"/>
      <c r="M10" s="8"/>
      <c r="N10" s="7"/>
      <c r="O10" s="8"/>
      <c r="P10" s="7"/>
    </row>
    <row r="11" spans="1:16" ht="11.25" customHeight="1">
      <c r="A11" s="69" t="s">
        <v>28</v>
      </c>
      <c r="B11" s="23"/>
      <c r="C11" s="16">
        <v>832144</v>
      </c>
      <c r="D11" s="16">
        <v>1066742</v>
      </c>
      <c r="E11" s="47"/>
      <c r="F11" s="16">
        <v>14306</v>
      </c>
      <c r="G11" s="16">
        <v>20</v>
      </c>
      <c r="H11" s="16">
        <v>1939</v>
      </c>
      <c r="I11" s="15"/>
      <c r="J11" s="3">
        <v>173</v>
      </c>
      <c r="K11" s="16">
        <v>22</v>
      </c>
      <c r="L11" s="7"/>
      <c r="M11" s="8"/>
      <c r="N11" s="7"/>
      <c r="O11" s="8"/>
      <c r="P11" s="7"/>
    </row>
    <row r="12" spans="1:16" ht="11.25" customHeight="1">
      <c r="A12" s="69" t="s">
        <v>29</v>
      </c>
      <c r="B12" s="23"/>
      <c r="C12" s="16">
        <v>740693</v>
      </c>
      <c r="D12" s="16">
        <v>784212</v>
      </c>
      <c r="E12" s="47"/>
      <c r="F12" s="16">
        <v>10321</v>
      </c>
      <c r="G12" s="16">
        <v>19</v>
      </c>
      <c r="H12" s="16">
        <v>1390</v>
      </c>
      <c r="I12" s="15"/>
      <c r="J12" s="16">
        <v>335</v>
      </c>
      <c r="K12" s="16">
        <v>28</v>
      </c>
      <c r="L12" s="7"/>
      <c r="M12" s="8"/>
      <c r="N12" s="7"/>
      <c r="O12" s="8"/>
      <c r="P12" s="7"/>
    </row>
    <row r="13" spans="1:16" ht="11.25" customHeight="1">
      <c r="A13" s="69" t="s">
        <v>30</v>
      </c>
      <c r="B13" s="23"/>
      <c r="C13" s="16">
        <v>550101</v>
      </c>
      <c r="D13" s="16">
        <v>646706</v>
      </c>
      <c r="E13" s="47"/>
      <c r="F13" s="16">
        <v>14833</v>
      </c>
      <c r="G13" s="16">
        <v>6</v>
      </c>
      <c r="H13" s="16">
        <v>2298</v>
      </c>
      <c r="I13" s="15"/>
      <c r="J13" s="16">
        <v>808</v>
      </c>
      <c r="K13" s="16">
        <v>752</v>
      </c>
      <c r="L13" s="7"/>
      <c r="M13" s="8"/>
      <c r="N13" s="7"/>
      <c r="O13" s="8"/>
      <c r="P13" s="7"/>
    </row>
    <row r="14" spans="1:16" ht="11.25" customHeight="1">
      <c r="A14" s="69" t="s">
        <v>31</v>
      </c>
      <c r="B14" s="23"/>
      <c r="C14" s="16">
        <v>917781</v>
      </c>
      <c r="D14" s="16">
        <v>1156396</v>
      </c>
      <c r="E14" s="47"/>
      <c r="F14" s="16">
        <v>18504</v>
      </c>
      <c r="G14" s="16">
        <v>10</v>
      </c>
      <c r="H14" s="16">
        <v>5854</v>
      </c>
      <c r="I14" s="15"/>
      <c r="J14" s="16">
        <v>1636</v>
      </c>
      <c r="K14" s="16">
        <v>6881</v>
      </c>
      <c r="L14" s="7"/>
      <c r="M14" s="8"/>
      <c r="N14" s="7"/>
      <c r="O14" s="8"/>
      <c r="P14" s="7"/>
    </row>
    <row r="15" spans="1:16" ht="11.25" customHeight="1">
      <c r="A15" s="69" t="s">
        <v>32</v>
      </c>
      <c r="B15" s="23"/>
      <c r="C15" s="16">
        <v>1039389</v>
      </c>
      <c r="D15" s="16">
        <v>1321420</v>
      </c>
      <c r="E15" s="47"/>
      <c r="F15" s="16">
        <v>20007</v>
      </c>
      <c r="G15" s="16">
        <v>8</v>
      </c>
      <c r="H15" s="16">
        <v>6976</v>
      </c>
      <c r="I15" s="15"/>
      <c r="J15" s="16">
        <v>1041</v>
      </c>
      <c r="K15" s="16">
        <v>1727</v>
      </c>
      <c r="L15" s="7"/>
      <c r="M15" s="8"/>
      <c r="N15" s="7"/>
      <c r="O15" s="8"/>
      <c r="P15" s="7"/>
    </row>
    <row r="16" spans="1:16" ht="11.25" customHeight="1">
      <c r="A16" s="69" t="s">
        <v>33</v>
      </c>
      <c r="B16" s="23"/>
      <c r="C16" s="16">
        <v>924911</v>
      </c>
      <c r="D16" s="16">
        <v>1216036</v>
      </c>
      <c r="E16" s="47"/>
      <c r="F16" s="16">
        <v>18923</v>
      </c>
      <c r="G16" s="16">
        <v>6</v>
      </c>
      <c r="H16" s="16">
        <v>6844</v>
      </c>
      <c r="I16" s="15"/>
      <c r="J16" s="16">
        <v>657</v>
      </c>
      <c r="K16" s="16">
        <v>445</v>
      </c>
      <c r="L16" s="7"/>
      <c r="M16" s="8"/>
      <c r="N16" s="7"/>
      <c r="O16" s="8"/>
      <c r="P16" s="7"/>
    </row>
    <row r="17" spans="1:16" ht="11.25" customHeight="1">
      <c r="A17" s="69" t="s">
        <v>34</v>
      </c>
      <c r="B17" s="23"/>
      <c r="C17" s="16">
        <v>1015680</v>
      </c>
      <c r="D17" s="16">
        <v>1131970</v>
      </c>
      <c r="E17" s="47"/>
      <c r="F17" s="16">
        <v>15867</v>
      </c>
      <c r="G17" s="16">
        <v>3</v>
      </c>
      <c r="H17" s="16">
        <v>3626</v>
      </c>
      <c r="I17" s="15"/>
      <c r="J17" s="16">
        <v>2465</v>
      </c>
      <c r="K17" s="16">
        <v>140</v>
      </c>
      <c r="L17" s="7"/>
      <c r="M17" s="8"/>
      <c r="N17" s="7"/>
      <c r="O17" s="8"/>
      <c r="P17" s="7"/>
    </row>
    <row r="18" spans="1:11" ht="6.75" customHeight="1">
      <c r="A18" s="17"/>
      <c r="B18" s="17"/>
      <c r="C18" s="15"/>
      <c r="D18" s="15"/>
      <c r="E18" s="47"/>
      <c r="F18" s="15"/>
      <c r="G18" s="15"/>
      <c r="H18" s="15"/>
      <c r="I18" s="15"/>
      <c r="J18" s="15"/>
      <c r="K18" s="15"/>
    </row>
    <row r="19" spans="1:12" s="10" customFormat="1" ht="11.25" customHeight="1">
      <c r="A19" s="18" t="str">
        <f>"gen.-"&amp;N35</f>
        <v>gen.-dic.</v>
      </c>
      <c r="B19" s="18"/>
      <c r="C19" s="60">
        <f>C6*campo1+C7*campo2+C8*campo3+C9*campo4+C10*campo5+C11*campo6+C12*campo7+C13*campo8+C14*campo9+15:15*campo10+C16*campo11+C17*campo12</f>
        <v>10580392</v>
      </c>
      <c r="D19" s="60">
        <f>D6*campo1+D7*campo2+D8*campo3+D9*campo4+D10*campo5+D11*campo6+D12*campo7+D13*campo8+D14*campo9+15:15*campo10+D16*campo11+D17*campo12</f>
        <v>13734152</v>
      </c>
      <c r="E19" s="60"/>
      <c r="F19" s="60">
        <f>F6*campo1+F7*campo2+F8*campo3+F9*campo4+F10*campo5+F11*campo6+F12*campo7+F13*campo8+F14*campo9+15:15*campo10+F16*campo11+F17*campo12</f>
        <v>207073</v>
      </c>
      <c r="G19" s="60">
        <f>G6*campo1+G7*campo2+G8*campo3+G9*campo4+G10*campo5+G11*campo6+G12*campo7+G13*campo8+G14*campo9+15:15*campo10+G16*campo11+G17*campo12</f>
        <v>262</v>
      </c>
      <c r="H19" s="60">
        <f>H6*campo1+H7*campo2+H8*campo3+H9*campo4+H10*campo5+H11*campo6+H12*campo7+H13*campo8+H14*campo9+15:15*campo10+H16*campo11+H17*campo12</f>
        <v>57768</v>
      </c>
      <c r="I19" s="60"/>
      <c r="J19" s="60">
        <f>J6*campo1+J7*campo2+J8*campo3+J9*campo4+J10*campo5+J11*campo6+J12*campo7+J13*campo8+J14*campo9+15:15*campo10+J16*campo11+J17*campo12</f>
        <v>11097</v>
      </c>
      <c r="K19" s="60">
        <f>K6*campo1+K7*campo2+K8*campo3+K9*campo4+K10*campo5+K11*campo6+K12*campo7+K13*campo8+K14*campo9+15:15*campo10+K16*campo11+K17*campo12</f>
        <v>10500</v>
      </c>
      <c r="L19" s="9"/>
    </row>
    <row r="20" spans="1:13" s="13" customFormat="1" ht="19.5" customHeight="1">
      <c r="A20" s="11" t="s">
        <v>1</v>
      </c>
      <c r="B20" s="11"/>
      <c r="C20" s="61">
        <f>SUM(C6:C17)</f>
        <v>10580392</v>
      </c>
      <c r="D20" s="61">
        <f>SUM(D6:D17)</f>
        <v>13734152</v>
      </c>
      <c r="E20" s="61"/>
      <c r="F20" s="61">
        <f>SUM(F6:F17)</f>
        <v>207073</v>
      </c>
      <c r="G20" s="61">
        <f>SUM(G6:G17)</f>
        <v>262</v>
      </c>
      <c r="H20" s="61">
        <f>SUM(H6:H17)</f>
        <v>57768</v>
      </c>
      <c r="I20" s="61"/>
      <c r="J20" s="61">
        <f>SUM(J6:J17)</f>
        <v>11097</v>
      </c>
      <c r="K20" s="61">
        <f>SUM(K6:K17)</f>
        <v>10500</v>
      </c>
      <c r="L20" s="12"/>
      <c r="M20" s="12" t="s">
        <v>20</v>
      </c>
    </row>
    <row r="21" spans="1:13" s="22" customFormat="1" ht="16.5" customHeight="1">
      <c r="A21" s="39">
        <v>2008</v>
      </c>
      <c r="B21" s="55"/>
      <c r="C21" s="30"/>
      <c r="D21" s="30"/>
      <c r="E21" s="49"/>
      <c r="F21" s="30"/>
      <c r="G21" s="30"/>
      <c r="H21" s="30"/>
      <c r="I21" s="30"/>
      <c r="J21" s="30"/>
      <c r="K21" s="31"/>
      <c r="L21" s="21"/>
      <c r="M21" s="21"/>
    </row>
    <row r="22" spans="1:16" s="23" customFormat="1" ht="11.25">
      <c r="A22" s="69" t="s">
        <v>23</v>
      </c>
      <c r="B22" s="40"/>
      <c r="C22" s="15">
        <v>890691</v>
      </c>
      <c r="D22" s="15">
        <v>1294302</v>
      </c>
      <c r="E22" s="47"/>
      <c r="F22" s="15">
        <v>21144</v>
      </c>
      <c r="G22" s="15"/>
      <c r="H22" s="15">
        <v>6977</v>
      </c>
      <c r="I22" s="15"/>
      <c r="J22" s="15">
        <v>1639</v>
      </c>
      <c r="K22" s="15">
        <v>348</v>
      </c>
      <c r="L22" s="7">
        <f aca="true" t="shared" si="0" ref="L22:L33">IF(OR(K22&gt;0,L23=1),1,0)</f>
        <v>1</v>
      </c>
      <c r="M22" s="8" t="s">
        <v>35</v>
      </c>
      <c r="N22" s="7" t="str">
        <f>IF(OR(K22&gt;0,L23=1),M22,"")</f>
        <v>gen.</v>
      </c>
      <c r="O22" s="70" t="s">
        <v>23</v>
      </c>
      <c r="P22" s="7" t="str">
        <f>IF(OR(K22&gt;0,L23=1),O22,"")</f>
        <v>gennaio</v>
      </c>
    </row>
    <row r="23" spans="1:16" ht="12" customHeight="1">
      <c r="A23" s="69" t="s">
        <v>24</v>
      </c>
      <c r="B23" s="40"/>
      <c r="C23" s="15">
        <v>887583</v>
      </c>
      <c r="D23" s="15">
        <v>1179470</v>
      </c>
      <c r="E23" s="47"/>
      <c r="F23" s="15">
        <v>19333</v>
      </c>
      <c r="G23" s="15"/>
      <c r="H23" s="15">
        <v>6162</v>
      </c>
      <c r="I23" s="15"/>
      <c r="J23" s="15">
        <v>641</v>
      </c>
      <c r="K23" s="15">
        <v>115</v>
      </c>
      <c r="L23" s="7">
        <f t="shared" si="0"/>
        <v>1</v>
      </c>
      <c r="M23" s="8" t="s">
        <v>36</v>
      </c>
      <c r="N23" s="7" t="str">
        <f aca="true" t="shared" si="1" ref="N23:N33">IF(OR(K23&gt;0,L24=1),M23,N22)</f>
        <v>feb.</v>
      </c>
      <c r="O23" s="70" t="s">
        <v>24</v>
      </c>
      <c r="P23" s="7" t="str">
        <f aca="true" t="shared" si="2" ref="P23:P33">IF(OR(K23&gt;0,L24=1),O23,P22)</f>
        <v>febbraio</v>
      </c>
    </row>
    <row r="24" spans="1:16" ht="11.25">
      <c r="A24" s="69" t="s">
        <v>25</v>
      </c>
      <c r="B24" s="23"/>
      <c r="C24" s="15">
        <v>925528</v>
      </c>
      <c r="D24" s="15">
        <v>1117164</v>
      </c>
      <c r="E24" s="47"/>
      <c r="F24" s="15">
        <v>18794</v>
      </c>
      <c r="G24" s="15"/>
      <c r="H24" s="15">
        <v>6022</v>
      </c>
      <c r="I24" s="15"/>
      <c r="J24" s="15">
        <v>1222</v>
      </c>
      <c r="K24" s="15">
        <v>69</v>
      </c>
      <c r="L24" s="7">
        <f t="shared" si="0"/>
        <v>1</v>
      </c>
      <c r="M24" s="8" t="s">
        <v>37</v>
      </c>
      <c r="N24" s="7" t="str">
        <f t="shared" si="1"/>
        <v>mar.</v>
      </c>
      <c r="O24" s="70" t="s">
        <v>25</v>
      </c>
      <c r="P24" s="7" t="str">
        <f t="shared" si="2"/>
        <v>marzo</v>
      </c>
    </row>
    <row r="25" spans="1:16" ht="11.25">
      <c r="A25" s="69" t="s">
        <v>26</v>
      </c>
      <c r="B25" s="23"/>
      <c r="C25" s="15">
        <v>987094</v>
      </c>
      <c r="D25" s="15">
        <v>1202840</v>
      </c>
      <c r="E25" s="47"/>
      <c r="F25" s="15">
        <v>18926</v>
      </c>
      <c r="G25" s="15"/>
      <c r="H25" s="15">
        <v>5586</v>
      </c>
      <c r="I25" s="15"/>
      <c r="J25" s="15">
        <v>301</v>
      </c>
      <c r="K25" s="15">
        <v>36</v>
      </c>
      <c r="L25" s="7">
        <f t="shared" si="0"/>
        <v>1</v>
      </c>
      <c r="M25" s="8" t="s">
        <v>38</v>
      </c>
      <c r="N25" s="7" t="str">
        <f t="shared" si="1"/>
        <v>apr.</v>
      </c>
      <c r="O25" s="70" t="s">
        <v>26</v>
      </c>
      <c r="P25" s="7" t="str">
        <f t="shared" si="2"/>
        <v>aprile</v>
      </c>
    </row>
    <row r="26" spans="1:16" ht="11.25">
      <c r="A26" s="69" t="s">
        <v>27</v>
      </c>
      <c r="B26" s="23"/>
      <c r="C26" s="16">
        <v>903826</v>
      </c>
      <c r="D26" s="16">
        <v>1109810</v>
      </c>
      <c r="E26" s="47"/>
      <c r="F26" s="15">
        <v>18568</v>
      </c>
      <c r="G26" s="15"/>
      <c r="H26" s="16">
        <v>4715</v>
      </c>
      <c r="I26" s="15"/>
      <c r="J26" s="16">
        <v>851</v>
      </c>
      <c r="K26" s="16">
        <v>36</v>
      </c>
      <c r="L26" s="7">
        <f t="shared" si="0"/>
        <v>1</v>
      </c>
      <c r="M26" s="8" t="s">
        <v>39</v>
      </c>
      <c r="N26" s="7" t="str">
        <f t="shared" si="1"/>
        <v>mag.</v>
      </c>
      <c r="O26" s="70" t="s">
        <v>27</v>
      </c>
      <c r="P26" s="7" t="str">
        <f t="shared" si="2"/>
        <v>maggio</v>
      </c>
    </row>
    <row r="27" spans="1:16" ht="11.25">
      <c r="A27" s="69" t="s">
        <v>28</v>
      </c>
      <c r="B27" s="23"/>
      <c r="C27" s="16">
        <v>812852</v>
      </c>
      <c r="D27" s="16">
        <v>976570</v>
      </c>
      <c r="E27" s="47"/>
      <c r="F27" s="16">
        <v>13630</v>
      </c>
      <c r="G27" s="16"/>
      <c r="H27" s="16">
        <v>2213</v>
      </c>
      <c r="I27" s="15"/>
      <c r="J27" s="16">
        <v>357</v>
      </c>
      <c r="K27" s="16">
        <v>21</v>
      </c>
      <c r="L27" s="7">
        <f t="shared" si="0"/>
        <v>1</v>
      </c>
      <c r="M27" s="8" t="s">
        <v>40</v>
      </c>
      <c r="N27" s="7" t="str">
        <f t="shared" si="1"/>
        <v>giu.</v>
      </c>
      <c r="O27" s="70" t="s">
        <v>28</v>
      </c>
      <c r="P27" s="7" t="str">
        <f t="shared" si="2"/>
        <v>giugno</v>
      </c>
    </row>
    <row r="28" spans="1:16" ht="11.25">
      <c r="A28" s="69" t="s">
        <v>29</v>
      </c>
      <c r="B28" s="23"/>
      <c r="C28" s="16">
        <v>748949</v>
      </c>
      <c r="D28" s="16">
        <v>771770</v>
      </c>
      <c r="E28" s="47"/>
      <c r="F28" s="16">
        <v>10587</v>
      </c>
      <c r="G28" s="16"/>
      <c r="H28" s="16">
        <v>1238</v>
      </c>
      <c r="I28" s="15"/>
      <c r="J28" s="16">
        <v>186</v>
      </c>
      <c r="K28" s="16">
        <v>44</v>
      </c>
      <c r="L28" s="7">
        <f t="shared" si="0"/>
        <v>1</v>
      </c>
      <c r="M28" s="8" t="s">
        <v>41</v>
      </c>
      <c r="N28" s="7" t="str">
        <f t="shared" si="1"/>
        <v>lug.</v>
      </c>
      <c r="O28" s="70" t="s">
        <v>29</v>
      </c>
      <c r="P28" s="7" t="str">
        <f t="shared" si="2"/>
        <v>luglio</v>
      </c>
    </row>
    <row r="29" spans="1:16" ht="11.25">
      <c r="A29" s="69" t="s">
        <v>30</v>
      </c>
      <c r="B29" s="23"/>
      <c r="C29" s="16">
        <v>523539</v>
      </c>
      <c r="D29" s="16">
        <v>535120</v>
      </c>
      <c r="E29" s="47"/>
      <c r="F29" s="16">
        <v>13199</v>
      </c>
      <c r="G29" s="16"/>
      <c r="H29" s="16">
        <v>1955</v>
      </c>
      <c r="I29" s="15"/>
      <c r="J29" s="16">
        <v>800</v>
      </c>
      <c r="K29" s="16">
        <v>713</v>
      </c>
      <c r="L29" s="7">
        <f t="shared" si="0"/>
        <v>1</v>
      </c>
      <c r="M29" s="8" t="s">
        <v>42</v>
      </c>
      <c r="N29" s="7" t="str">
        <f t="shared" si="1"/>
        <v>ago.</v>
      </c>
      <c r="O29" s="70" t="s">
        <v>30</v>
      </c>
      <c r="P29" s="7" t="str">
        <f t="shared" si="2"/>
        <v>agosto</v>
      </c>
    </row>
    <row r="30" spans="1:16" ht="11.25">
      <c r="A30" s="69" t="s">
        <v>31</v>
      </c>
      <c r="B30" s="23"/>
      <c r="C30" s="16">
        <v>922306</v>
      </c>
      <c r="D30" s="16">
        <v>1109780</v>
      </c>
      <c r="E30" s="47"/>
      <c r="F30" s="16">
        <v>19818</v>
      </c>
      <c r="G30" s="16"/>
      <c r="H30" s="16">
        <v>5945</v>
      </c>
      <c r="I30" s="15"/>
      <c r="J30" s="16">
        <v>1943</v>
      </c>
      <c r="K30" s="16">
        <v>7322</v>
      </c>
      <c r="L30" s="7">
        <f t="shared" si="0"/>
        <v>1</v>
      </c>
      <c r="M30" s="8" t="s">
        <v>43</v>
      </c>
      <c r="N30" s="7" t="str">
        <f t="shared" si="1"/>
        <v>set.</v>
      </c>
      <c r="O30" s="70" t="s">
        <v>31</v>
      </c>
      <c r="P30" s="7" t="str">
        <f t="shared" si="2"/>
        <v>settembre</v>
      </c>
    </row>
    <row r="31" spans="1:16" ht="11.25">
      <c r="A31" s="69" t="s">
        <v>32</v>
      </c>
      <c r="B31" s="23"/>
      <c r="C31" s="16">
        <v>1037022</v>
      </c>
      <c r="D31" s="16">
        <v>1206130</v>
      </c>
      <c r="E31" s="47"/>
      <c r="F31" s="16">
        <v>19767</v>
      </c>
      <c r="G31" s="16"/>
      <c r="H31" s="16">
        <v>6764</v>
      </c>
      <c r="I31" s="15"/>
      <c r="J31" s="16">
        <v>1200</v>
      </c>
      <c r="K31" s="16">
        <v>1736</v>
      </c>
      <c r="L31" s="7">
        <f t="shared" si="0"/>
        <v>1</v>
      </c>
      <c r="M31" s="8" t="s">
        <v>44</v>
      </c>
      <c r="N31" s="7" t="str">
        <f t="shared" si="1"/>
        <v>ott.</v>
      </c>
      <c r="O31" s="70" t="s">
        <v>32</v>
      </c>
      <c r="P31" s="7" t="str">
        <f t="shared" si="2"/>
        <v>ottobre</v>
      </c>
    </row>
    <row r="32" spans="1:16" ht="11.25">
      <c r="A32" s="69" t="s">
        <v>33</v>
      </c>
      <c r="B32" s="23"/>
      <c r="C32" s="16">
        <v>880480</v>
      </c>
      <c r="D32" s="16">
        <v>1049832</v>
      </c>
      <c r="E32" s="47"/>
      <c r="F32" s="16">
        <v>15974</v>
      </c>
      <c r="G32" s="16"/>
      <c r="H32" s="16">
        <v>5848</v>
      </c>
      <c r="I32" s="15"/>
      <c r="J32" s="16">
        <v>693</v>
      </c>
      <c r="K32" s="16">
        <v>473</v>
      </c>
      <c r="L32" s="7">
        <f t="shared" si="0"/>
        <v>1</v>
      </c>
      <c r="M32" s="8" t="s">
        <v>45</v>
      </c>
      <c r="N32" s="7" t="str">
        <f t="shared" si="1"/>
        <v>nov.</v>
      </c>
      <c r="O32" s="70" t="s">
        <v>33</v>
      </c>
      <c r="P32" s="7" t="str">
        <f t="shared" si="2"/>
        <v>novembre</v>
      </c>
    </row>
    <row r="33" spans="1:16" ht="11.25">
      <c r="A33" s="69" t="s">
        <v>34</v>
      </c>
      <c r="B33" s="23"/>
      <c r="C33" s="16">
        <v>968116</v>
      </c>
      <c r="D33" s="16">
        <v>1116720</v>
      </c>
      <c r="E33" s="47"/>
      <c r="F33" s="16">
        <v>16378</v>
      </c>
      <c r="G33" s="16"/>
      <c r="H33" s="16">
        <v>3826</v>
      </c>
      <c r="I33" s="15"/>
      <c r="J33" s="16">
        <v>2497</v>
      </c>
      <c r="K33" s="16">
        <v>166</v>
      </c>
      <c r="L33" s="7">
        <f t="shared" si="0"/>
        <v>1</v>
      </c>
      <c r="M33" s="8" t="s">
        <v>46</v>
      </c>
      <c r="N33" s="7" t="str">
        <f t="shared" si="1"/>
        <v>dic.</v>
      </c>
      <c r="O33" s="70" t="s">
        <v>34</v>
      </c>
      <c r="P33" s="7" t="str">
        <f t="shared" si="2"/>
        <v>dicembre</v>
      </c>
    </row>
    <row r="34" spans="1:11" ht="6.75" customHeight="1">
      <c r="A34" s="23"/>
      <c r="B34" s="23"/>
      <c r="C34" s="15"/>
      <c r="D34" s="15"/>
      <c r="E34" s="47"/>
      <c r="F34" s="15"/>
      <c r="G34" s="15"/>
      <c r="H34" s="15"/>
      <c r="I34" s="15"/>
      <c r="J34" s="15"/>
      <c r="K34" s="15"/>
    </row>
    <row r="35" spans="1:16" ht="12">
      <c r="A35" s="18" t="str">
        <f>"gen.-"&amp;N35</f>
        <v>gen.-dic.</v>
      </c>
      <c r="B35" s="41"/>
      <c r="C35" s="57">
        <f>SUM(C21:C33)</f>
        <v>10487986</v>
      </c>
      <c r="D35" s="57">
        <f>SUM(D21:D33)</f>
        <v>12669508</v>
      </c>
      <c r="E35" s="58"/>
      <c r="F35" s="57">
        <f>SUM(F21:F33)</f>
        <v>206118</v>
      </c>
      <c r="G35" s="57">
        <f>SUM(G21:G33)</f>
        <v>0</v>
      </c>
      <c r="H35" s="57">
        <f>SUM(H21:H33)</f>
        <v>57251</v>
      </c>
      <c r="I35" s="28"/>
      <c r="J35" s="57">
        <f>SUM(J21:J33)</f>
        <v>12330</v>
      </c>
      <c r="K35" s="57">
        <f>SUM(K21:K33)</f>
        <v>11079</v>
      </c>
      <c r="M35" s="10"/>
      <c r="N35" s="10" t="str">
        <f>N33</f>
        <v>dic.</v>
      </c>
      <c r="O35" s="10"/>
      <c r="P35" s="10" t="str">
        <f>P33</f>
        <v>dicembre</v>
      </c>
    </row>
    <row r="36" spans="1:11" ht="19.5" customHeight="1">
      <c r="A36" s="42" t="s">
        <v>1</v>
      </c>
      <c r="B36" s="42"/>
      <c r="C36" s="29">
        <f>SUM(C22:C33)</f>
        <v>10487986</v>
      </c>
      <c r="D36" s="29">
        <f>SUM(D22:D33)</f>
        <v>12669508</v>
      </c>
      <c r="E36" s="48"/>
      <c r="F36" s="29">
        <f>SUM(F22:F33)</f>
        <v>206118</v>
      </c>
      <c r="G36" s="29">
        <f>SUM(G22:G33)</f>
        <v>0</v>
      </c>
      <c r="H36" s="29">
        <f>SUM(H22:H33)</f>
        <v>57251</v>
      </c>
      <c r="I36" s="29"/>
      <c r="J36" s="29">
        <f>SUM(J22:J33)</f>
        <v>12330</v>
      </c>
      <c r="K36" s="29">
        <f>SUM(K22:K33)</f>
        <v>11079</v>
      </c>
    </row>
    <row r="37" spans="1:11" s="43" customFormat="1" ht="12.75" customHeight="1">
      <c r="A37" s="78" t="s">
        <v>10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spans="1:11" s="43" customFormat="1" ht="12">
      <c r="A38" s="79" t="s">
        <v>19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1:11" s="43" customFormat="1" ht="12">
      <c r="A39" s="64" t="s">
        <v>16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</row>
    <row r="40" spans="1:11" s="43" customFormat="1" ht="12" customHeight="1">
      <c r="A40" s="19" t="s">
        <v>13</v>
      </c>
      <c r="B40" s="19"/>
      <c r="C40" s="20"/>
      <c r="D40" s="20"/>
      <c r="E40" s="50"/>
      <c r="F40" s="20"/>
      <c r="G40" s="20"/>
      <c r="H40" s="20"/>
      <c r="I40" s="32"/>
      <c r="J40" s="32"/>
      <c r="K40" s="33"/>
    </row>
    <row r="41" spans="3:11" ht="11.25">
      <c r="C41" s="34"/>
      <c r="D41" s="34"/>
      <c r="E41" s="51"/>
      <c r="F41" s="34"/>
      <c r="G41" s="34"/>
      <c r="H41" s="34"/>
      <c r="I41" s="34"/>
      <c r="J41" s="34"/>
      <c r="K41" s="35"/>
    </row>
    <row r="42" spans="3:11" ht="11.25" hidden="1">
      <c r="C42" s="59">
        <f>(C35-C19)*100/C19</f>
        <v>-0.8733702872256529</v>
      </c>
      <c r="D42" s="59">
        <f>(D35-D19)*100/D19</f>
        <v>-7.751800038327812</v>
      </c>
      <c r="E42" s="59"/>
      <c r="F42" s="59">
        <f>(F35-F19)*100/F19</f>
        <v>-0.4611900151154424</v>
      </c>
      <c r="G42" s="59">
        <f>(G35-G19)*100/G19</f>
        <v>-100</v>
      </c>
      <c r="H42" s="59">
        <f>(H35-H19)*100/H19</f>
        <v>-0.8949591469325578</v>
      </c>
      <c r="I42" s="59"/>
      <c r="J42" s="59">
        <f>(J35-J19)*100/J19</f>
        <v>11.11111111111111</v>
      </c>
      <c r="K42" s="59">
        <f>(K35-K19)*100/K19</f>
        <v>5.514285714285714</v>
      </c>
    </row>
    <row r="43" ht="11.25" hidden="1"/>
  </sheetData>
  <sheetProtection/>
  <mergeCells count="4">
    <mergeCell ref="F3:H3"/>
    <mergeCell ref="J3:K3"/>
    <mergeCell ref="A37:K37"/>
    <mergeCell ref="A38:K38"/>
  </mergeCells>
  <printOptions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Header>&amp;R&amp;F</oddHeader>
    <oddFooter>&amp;LComune di Bologna - Settore Programmazione, Controlli e Statistica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A1" sqref="A1"/>
    </sheetView>
  </sheetViews>
  <sheetFormatPr defaultColWidth="19.75390625" defaultRowHeight="12"/>
  <cols>
    <col min="1" max="1" width="17.75390625" style="3" customWidth="1"/>
    <col min="2" max="2" width="2.125" style="3" customWidth="1"/>
    <col min="3" max="3" width="13.375" style="36" customWidth="1"/>
    <col min="4" max="4" width="15.25390625" style="36" customWidth="1"/>
    <col min="5" max="5" width="2.125" style="52" customWidth="1"/>
    <col min="6" max="8" width="11.75390625" style="36" customWidth="1"/>
    <col min="9" max="9" width="2.125" style="36" customWidth="1"/>
    <col min="10" max="11" width="11.75390625" style="36" customWidth="1"/>
    <col min="12" max="12" width="8.25390625" style="8" hidden="1" customWidth="1"/>
    <col min="13" max="14" width="4.75390625" style="3" hidden="1" customWidth="1"/>
    <col min="15" max="16" width="9.00390625" style="3" hidden="1" customWidth="1"/>
    <col min="17" max="17" width="9.00390625" style="3" customWidth="1"/>
    <col min="18" max="16384" width="19.75390625" style="3" customWidth="1"/>
  </cols>
  <sheetData>
    <row r="1" spans="1:11" ht="19.5" customHeight="1">
      <c r="A1" s="14" t="s">
        <v>18</v>
      </c>
      <c r="B1" s="14"/>
      <c r="C1" s="37"/>
      <c r="D1" s="37"/>
      <c r="E1" s="44"/>
      <c r="F1" s="37"/>
      <c r="G1" s="37"/>
      <c r="H1" s="37"/>
      <c r="I1" s="37"/>
      <c r="J1" s="37"/>
      <c r="K1" s="37"/>
    </row>
    <row r="2" spans="1:11" ht="19.5" customHeight="1">
      <c r="A2" s="14" t="str">
        <f>CONCATENATE("da ",A6," ",A5," a ",P35," ",A21)</f>
        <v>da gennaio 2006 a dicembre 2007</v>
      </c>
      <c r="B2" s="14"/>
      <c r="C2" s="37"/>
      <c r="D2" s="37"/>
      <c r="E2" s="44"/>
      <c r="F2" s="37"/>
      <c r="G2" s="37"/>
      <c r="H2" s="37"/>
      <c r="I2" s="37"/>
      <c r="J2" s="37"/>
      <c r="K2" s="37"/>
    </row>
    <row r="3" spans="1:17" s="2" customFormat="1" ht="18" customHeight="1">
      <c r="A3" s="24" t="s">
        <v>0</v>
      </c>
      <c r="B3" s="24"/>
      <c r="C3" s="53" t="s">
        <v>3</v>
      </c>
      <c r="D3" s="53" t="s">
        <v>4</v>
      </c>
      <c r="E3" s="54"/>
      <c r="F3" s="77" t="s">
        <v>5</v>
      </c>
      <c r="G3" s="77"/>
      <c r="H3" s="77"/>
      <c r="I3" s="53"/>
      <c r="J3" s="77" t="s">
        <v>6</v>
      </c>
      <c r="K3" s="77"/>
      <c r="L3" s="1"/>
      <c r="N3" s="3"/>
      <c r="O3" s="3"/>
      <c r="P3" s="3"/>
      <c r="Q3" s="3"/>
    </row>
    <row r="4" spans="1:17" s="4" customFormat="1" ht="15" customHeight="1">
      <c r="A4" s="38"/>
      <c r="B4" s="38"/>
      <c r="C4" s="25"/>
      <c r="D4" s="25" t="s">
        <v>7</v>
      </c>
      <c r="E4" s="45"/>
      <c r="F4" s="25" t="s">
        <v>14</v>
      </c>
      <c r="G4" s="25" t="s">
        <v>15</v>
      </c>
      <c r="H4" s="25" t="s">
        <v>9</v>
      </c>
      <c r="I4" s="25"/>
      <c r="J4" s="25" t="s">
        <v>8</v>
      </c>
      <c r="K4" s="25" t="s">
        <v>9</v>
      </c>
      <c r="L4" s="5"/>
      <c r="N4" s="3"/>
      <c r="O4" s="3"/>
      <c r="P4" s="3"/>
      <c r="Q4" s="3"/>
    </row>
    <row r="5" spans="1:12" ht="16.5" customHeight="1">
      <c r="A5" s="39">
        <v>2006</v>
      </c>
      <c r="B5" s="55"/>
      <c r="C5" s="30"/>
      <c r="D5" s="30"/>
      <c r="E5" s="49"/>
      <c r="F5" s="30"/>
      <c r="G5" s="30"/>
      <c r="H5" s="30"/>
      <c r="I5" s="30"/>
      <c r="J5" s="30"/>
      <c r="K5" s="31"/>
      <c r="L5" s="6"/>
    </row>
    <row r="6" spans="1:16" ht="12.75" customHeight="1">
      <c r="A6" s="69" t="s">
        <v>23</v>
      </c>
      <c r="B6" s="40"/>
      <c r="C6" s="15">
        <v>772960</v>
      </c>
      <c r="D6" s="15">
        <v>1405040</v>
      </c>
      <c r="E6" s="47"/>
      <c r="F6" s="15">
        <v>3856</v>
      </c>
      <c r="G6" s="15">
        <v>17556</v>
      </c>
      <c r="H6" s="15">
        <v>6780</v>
      </c>
      <c r="I6" s="15"/>
      <c r="J6" s="15">
        <v>1186</v>
      </c>
      <c r="K6" s="15">
        <v>264</v>
      </c>
      <c r="L6" s="7"/>
      <c r="M6" s="8"/>
      <c r="N6" s="7"/>
      <c r="O6" s="8"/>
      <c r="P6" s="7"/>
    </row>
    <row r="7" spans="1:16" ht="11.25" customHeight="1">
      <c r="A7" s="69" t="s">
        <v>24</v>
      </c>
      <c r="B7" s="40"/>
      <c r="C7" s="15">
        <v>741039</v>
      </c>
      <c r="D7" s="15">
        <v>1316080</v>
      </c>
      <c r="E7" s="47"/>
      <c r="F7" s="15">
        <v>3184</v>
      </c>
      <c r="G7" s="15">
        <v>15774</v>
      </c>
      <c r="H7" s="15">
        <v>5786</v>
      </c>
      <c r="I7" s="15"/>
      <c r="J7" s="15">
        <v>465</v>
      </c>
      <c r="K7" s="15">
        <v>92</v>
      </c>
      <c r="L7" s="7"/>
      <c r="M7" s="8"/>
      <c r="N7" s="7"/>
      <c r="O7" s="8"/>
      <c r="P7" s="7"/>
    </row>
    <row r="8" spans="1:16" ht="11.25" customHeight="1">
      <c r="A8" s="69" t="s">
        <v>25</v>
      </c>
      <c r="B8" s="23"/>
      <c r="C8" s="15">
        <v>909069</v>
      </c>
      <c r="D8" s="15">
        <v>1490544</v>
      </c>
      <c r="E8" s="47"/>
      <c r="F8" s="15">
        <v>3592</v>
      </c>
      <c r="G8" s="15">
        <v>16906</v>
      </c>
      <c r="H8" s="15">
        <v>6674</v>
      </c>
      <c r="I8" s="15"/>
      <c r="J8" s="15">
        <v>1020</v>
      </c>
      <c r="K8" s="15">
        <v>58</v>
      </c>
      <c r="L8" s="7"/>
      <c r="M8" s="8"/>
      <c r="N8" s="7"/>
      <c r="O8" s="8"/>
      <c r="P8" s="7"/>
    </row>
    <row r="9" spans="1:16" ht="11.25" customHeight="1">
      <c r="A9" s="69" t="s">
        <v>26</v>
      </c>
      <c r="B9" s="23"/>
      <c r="C9" s="15">
        <v>782248</v>
      </c>
      <c r="D9" s="15">
        <v>1112248</v>
      </c>
      <c r="E9" s="47"/>
      <c r="F9" s="15">
        <v>2907</v>
      </c>
      <c r="G9" s="15">
        <v>12522</v>
      </c>
      <c r="H9" s="15">
        <v>3610</v>
      </c>
      <c r="I9" s="15"/>
      <c r="J9" s="15">
        <v>257</v>
      </c>
      <c r="K9" s="15">
        <v>32</v>
      </c>
      <c r="L9" s="7"/>
      <c r="M9" s="8"/>
      <c r="N9" s="7"/>
      <c r="O9" s="8"/>
      <c r="P9" s="7"/>
    </row>
    <row r="10" spans="1:16" ht="11.25" customHeight="1">
      <c r="A10" s="69" t="s">
        <v>27</v>
      </c>
      <c r="B10" s="23"/>
      <c r="C10" s="16">
        <v>804780</v>
      </c>
      <c r="D10" s="16">
        <v>1277424</v>
      </c>
      <c r="E10" s="47"/>
      <c r="F10" s="15">
        <v>3429</v>
      </c>
      <c r="G10" s="15">
        <v>15595</v>
      </c>
      <c r="H10" s="16">
        <v>4690</v>
      </c>
      <c r="I10" s="15"/>
      <c r="J10" s="16">
        <v>648</v>
      </c>
      <c r="K10" s="16">
        <v>29</v>
      </c>
      <c r="L10" s="7"/>
      <c r="M10" s="8"/>
      <c r="N10" s="7"/>
      <c r="O10" s="8"/>
      <c r="P10" s="7"/>
    </row>
    <row r="11" spans="1:16" ht="11.25" customHeight="1">
      <c r="A11" s="69" t="s">
        <v>28</v>
      </c>
      <c r="B11" s="23"/>
      <c r="C11" s="16">
        <v>743501</v>
      </c>
      <c r="D11" s="16">
        <v>1081504</v>
      </c>
      <c r="E11" s="47"/>
      <c r="F11" s="16">
        <v>2398</v>
      </c>
      <c r="G11" s="16">
        <v>12040</v>
      </c>
      <c r="H11" s="16">
        <v>1871</v>
      </c>
      <c r="I11" s="15"/>
      <c r="J11" s="16">
        <v>355</v>
      </c>
      <c r="K11" s="16">
        <v>24</v>
      </c>
      <c r="L11" s="7"/>
      <c r="M11" s="8"/>
      <c r="N11" s="7"/>
      <c r="O11" s="8"/>
      <c r="P11" s="7"/>
    </row>
    <row r="12" spans="1:16" ht="11.25" customHeight="1">
      <c r="A12" s="69" t="s">
        <v>29</v>
      </c>
      <c r="B12" s="23"/>
      <c r="C12" s="16">
        <v>650460</v>
      </c>
      <c r="D12" s="16">
        <v>810560</v>
      </c>
      <c r="E12" s="47"/>
      <c r="F12" s="16">
        <v>1644</v>
      </c>
      <c r="G12" s="16">
        <v>7286</v>
      </c>
      <c r="H12" s="16">
        <v>927</v>
      </c>
      <c r="I12" s="15"/>
      <c r="J12" s="16">
        <v>154</v>
      </c>
      <c r="K12" s="16">
        <v>46</v>
      </c>
      <c r="L12" s="7"/>
      <c r="M12" s="8"/>
      <c r="N12" s="7"/>
      <c r="O12" s="8"/>
      <c r="P12" s="7"/>
    </row>
    <row r="13" spans="1:16" ht="11.25" customHeight="1">
      <c r="A13" s="69" t="s">
        <v>30</v>
      </c>
      <c r="B13" s="23"/>
      <c r="C13" s="16">
        <v>504421</v>
      </c>
      <c r="D13" s="16">
        <v>608800</v>
      </c>
      <c r="E13" s="47"/>
      <c r="F13" s="16">
        <v>2882</v>
      </c>
      <c r="G13" s="16">
        <v>10369</v>
      </c>
      <c r="H13" s="16">
        <v>1865</v>
      </c>
      <c r="I13" s="15"/>
      <c r="J13" s="16">
        <v>815</v>
      </c>
      <c r="K13" s="16">
        <v>719</v>
      </c>
      <c r="L13" s="7"/>
      <c r="M13" s="8"/>
      <c r="N13" s="7"/>
      <c r="O13" s="8"/>
      <c r="P13" s="7"/>
    </row>
    <row r="14" spans="1:16" ht="11.25" customHeight="1">
      <c r="A14" s="69" t="s">
        <v>31</v>
      </c>
      <c r="B14" s="23"/>
      <c r="C14" s="16">
        <v>869251</v>
      </c>
      <c r="D14" s="16">
        <v>1454866</v>
      </c>
      <c r="E14" s="47"/>
      <c r="F14" s="16">
        <v>15811</v>
      </c>
      <c r="G14" s="16">
        <v>385</v>
      </c>
      <c r="H14" s="16">
        <v>5642</v>
      </c>
      <c r="I14" s="15"/>
      <c r="J14" s="16">
        <v>1783</v>
      </c>
      <c r="K14" s="16">
        <v>6854</v>
      </c>
      <c r="L14" s="7"/>
      <c r="M14" s="8"/>
      <c r="N14" s="7"/>
      <c r="O14" s="8"/>
      <c r="P14" s="7"/>
    </row>
    <row r="15" spans="1:16" ht="11.25" customHeight="1">
      <c r="A15" s="69" t="s">
        <v>32</v>
      </c>
      <c r="B15" s="23"/>
      <c r="C15" s="16">
        <v>956120</v>
      </c>
      <c r="D15" s="16">
        <v>1391072</v>
      </c>
      <c r="E15" s="47"/>
      <c r="F15" s="16">
        <v>19325</v>
      </c>
      <c r="G15" s="16">
        <v>86</v>
      </c>
      <c r="H15" s="16">
        <v>6886</v>
      </c>
      <c r="I15" s="15"/>
      <c r="J15" s="16">
        <v>1046</v>
      </c>
      <c r="K15" s="16">
        <v>1570</v>
      </c>
      <c r="L15" s="7"/>
      <c r="M15" s="8"/>
      <c r="N15" s="7"/>
      <c r="O15" s="8"/>
      <c r="P15" s="7"/>
    </row>
    <row r="16" spans="1:16" ht="11.25" customHeight="1">
      <c r="A16" s="69" t="s">
        <v>33</v>
      </c>
      <c r="B16" s="23"/>
      <c r="C16" s="16">
        <v>930909</v>
      </c>
      <c r="D16" s="16">
        <v>1367836</v>
      </c>
      <c r="E16" s="47"/>
      <c r="F16" s="16">
        <v>17938</v>
      </c>
      <c r="G16" s="16">
        <v>90</v>
      </c>
      <c r="H16" s="16">
        <v>6505</v>
      </c>
      <c r="I16" s="15"/>
      <c r="J16" s="16">
        <v>654</v>
      </c>
      <c r="K16" s="16">
        <v>434</v>
      </c>
      <c r="L16" s="7"/>
      <c r="M16" s="8"/>
      <c r="N16" s="7"/>
      <c r="O16" s="8"/>
      <c r="P16" s="7"/>
    </row>
    <row r="17" spans="1:16" ht="11.25" customHeight="1">
      <c r="A17" s="69" t="s">
        <v>34</v>
      </c>
      <c r="B17" s="23"/>
      <c r="C17" s="16">
        <v>988642</v>
      </c>
      <c r="D17" s="16">
        <v>1245052</v>
      </c>
      <c r="E17" s="47"/>
      <c r="F17" s="16">
        <v>14346</v>
      </c>
      <c r="G17" s="16">
        <v>70</v>
      </c>
      <c r="H17" s="16">
        <v>3162</v>
      </c>
      <c r="I17" s="15"/>
      <c r="J17" s="16">
        <v>2456</v>
      </c>
      <c r="K17" s="16">
        <v>127</v>
      </c>
      <c r="L17" s="7"/>
      <c r="M17" s="8"/>
      <c r="N17" s="7"/>
      <c r="O17" s="8"/>
      <c r="P17" s="7"/>
    </row>
    <row r="18" spans="1:11" ht="6.75" customHeight="1">
      <c r="A18" s="17"/>
      <c r="B18" s="17"/>
      <c r="C18" s="15"/>
      <c r="D18" s="15"/>
      <c r="E18" s="47"/>
      <c r="F18" s="15"/>
      <c r="G18" s="15"/>
      <c r="H18" s="15"/>
      <c r="I18" s="15"/>
      <c r="J18" s="15"/>
      <c r="K18" s="15"/>
    </row>
    <row r="19" spans="1:12" s="10" customFormat="1" ht="11.25" customHeight="1">
      <c r="A19" s="18" t="str">
        <f>"gen.-"&amp;N35</f>
        <v>gen.-dic.</v>
      </c>
      <c r="B19" s="18"/>
      <c r="C19" s="60">
        <f>C6*campo1+C7*campo2+C8*campo3+C9*campo4+C10*campo5+C11*campo6+C12*campo7+C13*campo8+C14*campo9+15:15*campo10+C16*campo11+C17*campo12</f>
        <v>9653400</v>
      </c>
      <c r="D19" s="60">
        <f>D6*campo1+D7*campo2+D8*campo3+D9*campo4+D10*campo5+D11*campo6+D12*campo7+D13*campo8+D14*campo9+15:15*campo10+D16*campo11+D17*campo12</f>
        <v>14561026</v>
      </c>
      <c r="E19" s="60"/>
      <c r="F19" s="60">
        <f>F6*campo1+F7*campo2+F8*campo3+F9*campo4+F10*campo5+F11*campo6+F12*campo7+F13*campo8+F14*campo9+15:15*campo10+F16*campo11+F17*campo12</f>
        <v>91312</v>
      </c>
      <c r="G19" s="60">
        <f>G6*campo1+G7*campo2+G8*campo3+G9*campo4+G10*campo5+G11*campo6+G12*campo7+G13*campo8+G14*campo9+15:15*campo10+G16*campo11+G17*campo12</f>
        <v>108679</v>
      </c>
      <c r="H19" s="60">
        <f>H6*campo1+H7*campo2+H8*campo3+H9*campo4+H10*campo5+H11*campo6+H12*campo7+H13*campo8+H14*campo9+15:15*campo10+H16*campo11+H17*campo12</f>
        <v>54398</v>
      </c>
      <c r="I19" s="60"/>
      <c r="J19" s="60">
        <f>J6*campo1+J7*campo2+J8*campo3+J9*campo4+J10*campo5+J11*campo6+J12*campo7+J13*campo8+J14*campo9+15:15*campo10+J16*campo11+J17*campo12</f>
        <v>10839</v>
      </c>
      <c r="K19" s="60">
        <f>K6*campo1+K7*campo2+K8*campo3+K9*campo4+K10*campo5+K11*campo6+K12*campo7+K13*campo8+K14*campo9+15:15*campo10+K16*campo11+K17*campo12</f>
        <v>10249</v>
      </c>
      <c r="L19" s="9"/>
    </row>
    <row r="20" spans="1:13" s="13" customFormat="1" ht="19.5" customHeight="1">
      <c r="A20" s="11" t="s">
        <v>1</v>
      </c>
      <c r="B20" s="11"/>
      <c r="C20" s="61">
        <f>SUM(C6:C17)</f>
        <v>9653400</v>
      </c>
      <c r="D20" s="61">
        <f>SUM(D6:D17)</f>
        <v>14561026</v>
      </c>
      <c r="E20" s="61"/>
      <c r="F20" s="61">
        <f>SUM(F6:F17)</f>
        <v>91312</v>
      </c>
      <c r="G20" s="61">
        <f>SUM(G6:G17)</f>
        <v>108679</v>
      </c>
      <c r="H20" s="61">
        <f>SUM(H6:H17)</f>
        <v>54398</v>
      </c>
      <c r="I20" s="61"/>
      <c r="J20" s="61">
        <f>SUM(J6:J17)</f>
        <v>10839</v>
      </c>
      <c r="K20" s="61">
        <f>SUM(K6:K17)</f>
        <v>10249</v>
      </c>
      <c r="L20" s="12"/>
      <c r="M20" s="12" t="s">
        <v>12</v>
      </c>
    </row>
    <row r="21" spans="1:13" s="22" customFormat="1" ht="16.5" customHeight="1">
      <c r="A21" s="39">
        <v>2007</v>
      </c>
      <c r="B21" s="55"/>
      <c r="C21" s="30"/>
      <c r="D21" s="30"/>
      <c r="E21" s="49"/>
      <c r="F21" s="30"/>
      <c r="G21" s="30"/>
      <c r="H21" s="30"/>
      <c r="I21" s="30"/>
      <c r="J21" s="30"/>
      <c r="K21" s="31"/>
      <c r="L21" s="21"/>
      <c r="M21" s="21"/>
    </row>
    <row r="22" spans="1:16" s="23" customFormat="1" ht="11.25">
      <c r="A22" s="69" t="s">
        <v>23</v>
      </c>
      <c r="B22" s="40"/>
      <c r="C22" s="15">
        <v>870673</v>
      </c>
      <c r="D22" s="15">
        <v>1405838</v>
      </c>
      <c r="E22" s="47"/>
      <c r="F22" s="15">
        <v>21219</v>
      </c>
      <c r="G22" s="15">
        <v>57</v>
      </c>
      <c r="H22" s="15">
        <v>7044</v>
      </c>
      <c r="I22" s="15"/>
      <c r="J22" s="3">
        <v>1320</v>
      </c>
      <c r="K22" s="15">
        <v>291</v>
      </c>
      <c r="L22" s="7">
        <f aca="true" t="shared" si="0" ref="L22:L33">IF(OR(K22&gt;0,L23=1),1,0)</f>
        <v>1</v>
      </c>
      <c r="M22" s="8" t="s">
        <v>35</v>
      </c>
      <c r="N22" s="7" t="str">
        <f>IF(OR(K22&gt;0,L23=1),M22,"")</f>
        <v>gen.</v>
      </c>
      <c r="O22" s="70" t="s">
        <v>23</v>
      </c>
      <c r="P22" s="7" t="str">
        <f>IF(OR(K22&gt;0,L23=1),O22,"")</f>
        <v>gennaio</v>
      </c>
    </row>
    <row r="23" spans="1:16" ht="12" customHeight="1">
      <c r="A23" s="69" t="s">
        <v>24</v>
      </c>
      <c r="B23" s="40"/>
      <c r="C23" s="15">
        <v>837652</v>
      </c>
      <c r="D23" s="15">
        <v>1236142</v>
      </c>
      <c r="E23" s="47"/>
      <c r="F23" s="15">
        <v>18191</v>
      </c>
      <c r="G23" s="15">
        <v>44</v>
      </c>
      <c r="H23" s="15">
        <v>5916</v>
      </c>
      <c r="I23" s="15"/>
      <c r="J23" s="3">
        <v>504</v>
      </c>
      <c r="K23" s="15">
        <v>97</v>
      </c>
      <c r="L23" s="7">
        <f t="shared" si="0"/>
        <v>1</v>
      </c>
      <c r="M23" s="8" t="s">
        <v>36</v>
      </c>
      <c r="N23" s="7" t="str">
        <f aca="true" t="shared" si="1" ref="N23:N33">IF(OR(K23&gt;0,L24=1),M23,N22)</f>
        <v>feb.</v>
      </c>
      <c r="O23" s="70" t="s">
        <v>24</v>
      </c>
      <c r="P23" s="7" t="str">
        <f aca="true" t="shared" si="2" ref="P23:P33">IF(OR(K23&gt;0,L24=1),O23,P22)</f>
        <v>febbraio</v>
      </c>
    </row>
    <row r="24" spans="1:16" ht="11.25">
      <c r="A24" s="69" t="s">
        <v>25</v>
      </c>
      <c r="B24" s="23"/>
      <c r="C24" s="15">
        <v>1008970</v>
      </c>
      <c r="D24" s="15">
        <v>1380786</v>
      </c>
      <c r="E24" s="47"/>
      <c r="F24" s="15">
        <v>19165</v>
      </c>
      <c r="G24" s="15">
        <v>31</v>
      </c>
      <c r="H24" s="15">
        <v>6665</v>
      </c>
      <c r="I24" s="15"/>
      <c r="J24" s="3">
        <v>1065</v>
      </c>
      <c r="K24" s="15">
        <v>58</v>
      </c>
      <c r="L24" s="7">
        <f t="shared" si="0"/>
        <v>1</v>
      </c>
      <c r="M24" s="8" t="s">
        <v>37</v>
      </c>
      <c r="N24" s="7" t="str">
        <f t="shared" si="1"/>
        <v>mar.</v>
      </c>
      <c r="O24" s="70" t="s">
        <v>25</v>
      </c>
      <c r="P24" s="7" t="str">
        <f t="shared" si="2"/>
        <v>marzo</v>
      </c>
    </row>
    <row r="25" spans="1:16" ht="11.25">
      <c r="A25" s="69" t="s">
        <v>26</v>
      </c>
      <c r="B25" s="23"/>
      <c r="C25" s="15">
        <v>895472</v>
      </c>
      <c r="D25" s="15">
        <v>1130690</v>
      </c>
      <c r="E25" s="47"/>
      <c r="F25" s="15">
        <v>17331</v>
      </c>
      <c r="G25" s="15">
        <v>33</v>
      </c>
      <c r="H25" s="15">
        <v>4237</v>
      </c>
      <c r="I25" s="15"/>
      <c r="J25" s="3">
        <v>277</v>
      </c>
      <c r="K25" s="15">
        <v>31</v>
      </c>
      <c r="L25" s="7">
        <f t="shared" si="0"/>
        <v>1</v>
      </c>
      <c r="M25" s="8" t="s">
        <v>38</v>
      </c>
      <c r="N25" s="7" t="str">
        <f t="shared" si="1"/>
        <v>apr.</v>
      </c>
      <c r="O25" s="70" t="s">
        <v>26</v>
      </c>
      <c r="P25" s="7" t="str">
        <f t="shared" si="2"/>
        <v>aprile</v>
      </c>
    </row>
    <row r="26" spans="1:16" ht="11.25">
      <c r="A26" s="69" t="s">
        <v>27</v>
      </c>
      <c r="B26" s="23"/>
      <c r="C26" s="16">
        <v>946926</v>
      </c>
      <c r="D26" s="16">
        <v>1257214</v>
      </c>
      <c r="E26" s="47"/>
      <c r="F26" s="15">
        <v>18406</v>
      </c>
      <c r="G26" s="15">
        <v>25</v>
      </c>
      <c r="H26" s="16">
        <v>4979</v>
      </c>
      <c r="I26" s="15"/>
      <c r="J26" s="3">
        <v>816</v>
      </c>
      <c r="K26" s="16">
        <v>28</v>
      </c>
      <c r="L26" s="7">
        <f t="shared" si="0"/>
        <v>1</v>
      </c>
      <c r="M26" s="8" t="s">
        <v>39</v>
      </c>
      <c r="N26" s="7" t="str">
        <f t="shared" si="1"/>
        <v>mag.</v>
      </c>
      <c r="O26" s="70" t="s">
        <v>27</v>
      </c>
      <c r="P26" s="7" t="str">
        <f t="shared" si="2"/>
        <v>maggio</v>
      </c>
    </row>
    <row r="27" spans="1:16" ht="11.25">
      <c r="A27" s="69" t="s">
        <v>28</v>
      </c>
      <c r="B27" s="23"/>
      <c r="C27" s="16">
        <v>832144</v>
      </c>
      <c r="D27" s="16">
        <v>1066742</v>
      </c>
      <c r="E27" s="47"/>
      <c r="F27" s="16">
        <v>14306</v>
      </c>
      <c r="G27" s="16">
        <v>20</v>
      </c>
      <c r="H27" s="16">
        <v>1939</v>
      </c>
      <c r="I27" s="15"/>
      <c r="J27" s="3">
        <v>173</v>
      </c>
      <c r="K27" s="16">
        <v>22</v>
      </c>
      <c r="L27" s="7">
        <f t="shared" si="0"/>
        <v>1</v>
      </c>
      <c r="M27" s="8" t="s">
        <v>40</v>
      </c>
      <c r="N27" s="7" t="str">
        <f t="shared" si="1"/>
        <v>giu.</v>
      </c>
      <c r="O27" s="70" t="s">
        <v>28</v>
      </c>
      <c r="P27" s="7" t="str">
        <f t="shared" si="2"/>
        <v>giugno</v>
      </c>
    </row>
    <row r="28" spans="1:16" ht="11.25">
      <c r="A28" s="69" t="s">
        <v>29</v>
      </c>
      <c r="B28" s="23"/>
      <c r="C28" s="16">
        <v>740693</v>
      </c>
      <c r="D28" s="16">
        <v>784212</v>
      </c>
      <c r="E28" s="47"/>
      <c r="F28" s="16">
        <v>10321</v>
      </c>
      <c r="G28" s="16">
        <v>19</v>
      </c>
      <c r="H28" s="16">
        <v>1390</v>
      </c>
      <c r="I28" s="15"/>
      <c r="J28" s="16">
        <v>335</v>
      </c>
      <c r="K28" s="16">
        <v>28</v>
      </c>
      <c r="L28" s="7">
        <f t="shared" si="0"/>
        <v>1</v>
      </c>
      <c r="M28" s="8" t="s">
        <v>41</v>
      </c>
      <c r="N28" s="7" t="str">
        <f t="shared" si="1"/>
        <v>lug.</v>
      </c>
      <c r="O28" s="70" t="s">
        <v>29</v>
      </c>
      <c r="P28" s="7" t="str">
        <f t="shared" si="2"/>
        <v>luglio</v>
      </c>
    </row>
    <row r="29" spans="1:16" ht="11.25">
      <c r="A29" s="69" t="s">
        <v>30</v>
      </c>
      <c r="B29" s="23"/>
      <c r="C29" s="16">
        <v>550101</v>
      </c>
      <c r="D29" s="16">
        <v>646706</v>
      </c>
      <c r="E29" s="47"/>
      <c r="F29" s="16">
        <v>14833</v>
      </c>
      <c r="G29" s="16">
        <v>6</v>
      </c>
      <c r="H29" s="16">
        <v>2298</v>
      </c>
      <c r="I29" s="15"/>
      <c r="J29" s="16">
        <v>808</v>
      </c>
      <c r="K29" s="16">
        <v>752</v>
      </c>
      <c r="L29" s="7">
        <f t="shared" si="0"/>
        <v>1</v>
      </c>
      <c r="M29" s="8" t="s">
        <v>42</v>
      </c>
      <c r="N29" s="7" t="str">
        <f t="shared" si="1"/>
        <v>ago.</v>
      </c>
      <c r="O29" s="70" t="s">
        <v>30</v>
      </c>
      <c r="P29" s="7" t="str">
        <f t="shared" si="2"/>
        <v>agosto</v>
      </c>
    </row>
    <row r="30" spans="1:16" ht="11.25">
      <c r="A30" s="69" t="s">
        <v>31</v>
      </c>
      <c r="B30" s="23"/>
      <c r="C30" s="16">
        <v>917781</v>
      </c>
      <c r="D30" s="16">
        <v>1156396</v>
      </c>
      <c r="E30" s="47"/>
      <c r="F30" s="16">
        <v>18504</v>
      </c>
      <c r="G30" s="16">
        <v>10</v>
      </c>
      <c r="H30" s="16">
        <v>5854</v>
      </c>
      <c r="I30" s="15"/>
      <c r="J30" s="16">
        <v>1636</v>
      </c>
      <c r="K30" s="16">
        <v>6881</v>
      </c>
      <c r="L30" s="7">
        <f t="shared" si="0"/>
        <v>1</v>
      </c>
      <c r="M30" s="8" t="s">
        <v>43</v>
      </c>
      <c r="N30" s="7" t="str">
        <f t="shared" si="1"/>
        <v>set.</v>
      </c>
      <c r="O30" s="70" t="s">
        <v>31</v>
      </c>
      <c r="P30" s="7" t="str">
        <f t="shared" si="2"/>
        <v>settembre</v>
      </c>
    </row>
    <row r="31" spans="1:16" ht="11.25">
      <c r="A31" s="69" t="s">
        <v>32</v>
      </c>
      <c r="B31" s="23"/>
      <c r="C31" s="16">
        <v>1039389</v>
      </c>
      <c r="D31" s="16">
        <v>1321420</v>
      </c>
      <c r="E31" s="47"/>
      <c r="F31" s="16">
        <v>20007</v>
      </c>
      <c r="G31" s="16">
        <v>8</v>
      </c>
      <c r="H31" s="16">
        <v>6976</v>
      </c>
      <c r="I31" s="15"/>
      <c r="J31" s="16">
        <v>1041</v>
      </c>
      <c r="K31" s="16">
        <v>1727</v>
      </c>
      <c r="L31" s="7">
        <f t="shared" si="0"/>
        <v>1</v>
      </c>
      <c r="M31" s="8" t="s">
        <v>44</v>
      </c>
      <c r="N31" s="7" t="str">
        <f t="shared" si="1"/>
        <v>ott.</v>
      </c>
      <c r="O31" s="70" t="s">
        <v>32</v>
      </c>
      <c r="P31" s="7" t="str">
        <f t="shared" si="2"/>
        <v>ottobre</v>
      </c>
    </row>
    <row r="32" spans="1:16" ht="11.25">
      <c r="A32" s="69" t="s">
        <v>33</v>
      </c>
      <c r="B32" s="23"/>
      <c r="C32" s="16">
        <v>924911</v>
      </c>
      <c r="D32" s="16">
        <v>1216036</v>
      </c>
      <c r="E32" s="47"/>
      <c r="F32" s="16">
        <v>18923</v>
      </c>
      <c r="G32" s="16">
        <v>6</v>
      </c>
      <c r="H32" s="16">
        <v>6844</v>
      </c>
      <c r="I32" s="15"/>
      <c r="J32" s="16">
        <v>657</v>
      </c>
      <c r="K32" s="16">
        <v>445</v>
      </c>
      <c r="L32" s="7">
        <f t="shared" si="0"/>
        <v>1</v>
      </c>
      <c r="M32" s="8" t="s">
        <v>45</v>
      </c>
      <c r="N32" s="7" t="str">
        <f t="shared" si="1"/>
        <v>nov.</v>
      </c>
      <c r="O32" s="70" t="s">
        <v>33</v>
      </c>
      <c r="P32" s="7" t="str">
        <f t="shared" si="2"/>
        <v>novembre</v>
      </c>
    </row>
    <row r="33" spans="1:16" ht="11.25">
      <c r="A33" s="69" t="s">
        <v>34</v>
      </c>
      <c r="B33" s="23"/>
      <c r="C33" s="16">
        <v>1015680</v>
      </c>
      <c r="D33" s="16">
        <v>1131970</v>
      </c>
      <c r="E33" s="47"/>
      <c r="F33" s="16">
        <v>15867</v>
      </c>
      <c r="G33" s="16">
        <v>3</v>
      </c>
      <c r="H33" s="16">
        <v>3626</v>
      </c>
      <c r="I33" s="15"/>
      <c r="J33" s="16">
        <v>2465</v>
      </c>
      <c r="K33" s="16">
        <v>140</v>
      </c>
      <c r="L33" s="7">
        <f t="shared" si="0"/>
        <v>1</v>
      </c>
      <c r="M33" s="8" t="s">
        <v>46</v>
      </c>
      <c r="N33" s="7" t="str">
        <f t="shared" si="1"/>
        <v>dic.</v>
      </c>
      <c r="O33" s="70" t="s">
        <v>34</v>
      </c>
      <c r="P33" s="7" t="str">
        <f t="shared" si="2"/>
        <v>dicembre</v>
      </c>
    </row>
    <row r="34" spans="1:11" ht="6.75" customHeight="1">
      <c r="A34" s="23"/>
      <c r="B34" s="23"/>
      <c r="C34" s="15"/>
      <c r="D34" s="15"/>
      <c r="E34" s="47"/>
      <c r="F34" s="15"/>
      <c r="G34" s="15"/>
      <c r="H34" s="15"/>
      <c r="I34" s="15"/>
      <c r="J34" s="15"/>
      <c r="K34" s="15"/>
    </row>
    <row r="35" spans="1:16" ht="12">
      <c r="A35" s="18" t="str">
        <f>"gen.-"&amp;N35</f>
        <v>gen.-dic.</v>
      </c>
      <c r="B35" s="41"/>
      <c r="C35" s="57">
        <f>SUM(C21:C33)</f>
        <v>10580392</v>
      </c>
      <c r="D35" s="57">
        <f>SUM(D21:D33)</f>
        <v>13734152</v>
      </c>
      <c r="E35" s="58"/>
      <c r="F35" s="57">
        <f>SUM(F21:F33)</f>
        <v>207073</v>
      </c>
      <c r="G35" s="57">
        <f>SUM(G21:G33)</f>
        <v>262</v>
      </c>
      <c r="H35" s="57">
        <f>SUM(H21:H33)</f>
        <v>57768</v>
      </c>
      <c r="I35" s="28"/>
      <c r="J35" s="57">
        <f>SUM(J21:J33)</f>
        <v>11097</v>
      </c>
      <c r="K35" s="57">
        <f>SUM(K21:K33)</f>
        <v>10500</v>
      </c>
      <c r="M35" s="10"/>
      <c r="N35" s="10" t="str">
        <f>N33</f>
        <v>dic.</v>
      </c>
      <c r="O35" s="10"/>
      <c r="P35" s="10" t="str">
        <f>P33</f>
        <v>dicembre</v>
      </c>
    </row>
    <row r="36" spans="1:11" ht="19.5" customHeight="1">
      <c r="A36" s="42" t="s">
        <v>1</v>
      </c>
      <c r="B36" s="42"/>
      <c r="C36" s="29">
        <f>SUM(C22:C33)</f>
        <v>10580392</v>
      </c>
      <c r="D36" s="29">
        <f>SUM(D22:D33)</f>
        <v>13734152</v>
      </c>
      <c r="E36" s="48"/>
      <c r="F36" s="29">
        <f>SUM(F22:F33)</f>
        <v>207073</v>
      </c>
      <c r="G36" s="29">
        <f>SUM(G22:G33)</f>
        <v>262</v>
      </c>
      <c r="H36" s="29">
        <f>SUM(H22:H33)</f>
        <v>57768</v>
      </c>
      <c r="I36" s="29"/>
      <c r="J36" s="29">
        <f>SUM(J22:J33)</f>
        <v>11097</v>
      </c>
      <c r="K36" s="29">
        <f>SUM(K22:K33)</f>
        <v>10500</v>
      </c>
    </row>
    <row r="37" spans="1:11" s="43" customFormat="1" ht="12.75" customHeight="1">
      <c r="A37" s="78" t="s">
        <v>10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spans="1:11" s="43" customFormat="1" ht="22.5" customHeight="1">
      <c r="A38" s="79" t="s">
        <v>17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1:11" s="43" customFormat="1" ht="12">
      <c r="A39" s="64" t="s">
        <v>16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</row>
    <row r="40" spans="1:11" s="43" customFormat="1" ht="12" customHeight="1">
      <c r="A40" s="19" t="s">
        <v>13</v>
      </c>
      <c r="B40" s="19"/>
      <c r="C40" s="20"/>
      <c r="D40" s="20"/>
      <c r="E40" s="50"/>
      <c r="F40" s="20"/>
      <c r="G40" s="20"/>
      <c r="H40" s="20"/>
      <c r="I40" s="32"/>
      <c r="J40" s="32"/>
      <c r="K40" s="33"/>
    </row>
    <row r="41" spans="3:11" ht="11.25">
      <c r="C41" s="34"/>
      <c r="D41" s="34"/>
      <c r="E41" s="51"/>
      <c r="F41" s="34"/>
      <c r="G41" s="34"/>
      <c r="H41" s="34"/>
      <c r="I41" s="34"/>
      <c r="J41" s="34"/>
      <c r="K41" s="35"/>
    </row>
    <row r="42" spans="3:11" ht="11.25" hidden="1">
      <c r="C42" s="59">
        <f>(C35-C19)*100/C19</f>
        <v>9.602751362214349</v>
      </c>
      <c r="D42" s="59">
        <f>(D35-D19)*100/D19</f>
        <v>-5.678679510633385</v>
      </c>
      <c r="E42" s="59"/>
      <c r="F42" s="59">
        <f>(F35-F19)*100/F19</f>
        <v>126.77523217101805</v>
      </c>
      <c r="G42" s="59">
        <f>(G35-G19)*100/G19</f>
        <v>-99.75892306701387</v>
      </c>
      <c r="H42" s="59">
        <f>(H35-H19)*100/H19</f>
        <v>6.195080701496378</v>
      </c>
      <c r="I42" s="59"/>
      <c r="J42" s="59">
        <f>(J35-J19)*100/J19</f>
        <v>2.380293384998616</v>
      </c>
      <c r="K42" s="59">
        <f>(K35-K19)*100/K19</f>
        <v>2.449019416528442</v>
      </c>
    </row>
    <row r="43" ht="11.25" hidden="1"/>
  </sheetData>
  <sheetProtection/>
  <mergeCells count="4">
    <mergeCell ref="F3:H3"/>
    <mergeCell ref="J3:K3"/>
    <mergeCell ref="A37:K37"/>
    <mergeCell ref="A38:K38"/>
  </mergeCells>
  <printOptions/>
  <pageMargins left="0.75" right="0.75" top="1" bottom="1" header="0.5" footer="0.5"/>
  <pageSetup fitToHeight="1" fitToWidth="1" horizontalDpi="600" verticalDpi="600" orientation="landscape" paperSize="9" scale="92" r:id="rId1"/>
  <headerFooter alignWithMargins="0">
    <oddHeader>&amp;R&amp;F</oddHeader>
    <oddFooter>&amp;LComune di Bologna - Settore Programmazione, Controlli e Statistica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A1" sqref="A1"/>
    </sheetView>
  </sheetViews>
  <sheetFormatPr defaultColWidth="19.75390625" defaultRowHeight="12"/>
  <cols>
    <col min="1" max="1" width="17.75390625" style="3" customWidth="1"/>
    <col min="2" max="2" width="2.125" style="3" customWidth="1"/>
    <col min="3" max="3" width="13.375" style="36" customWidth="1"/>
    <col min="4" max="4" width="15.25390625" style="36" customWidth="1"/>
    <col min="5" max="5" width="2.125" style="52" customWidth="1"/>
    <col min="6" max="8" width="11.75390625" style="36" customWidth="1"/>
    <col min="9" max="9" width="2.125" style="36" customWidth="1"/>
    <col min="10" max="11" width="11.75390625" style="36" customWidth="1"/>
    <col min="12" max="12" width="8.25390625" style="8" hidden="1" customWidth="1"/>
    <col min="13" max="14" width="4.75390625" style="3" hidden="1" customWidth="1"/>
    <col min="15" max="16" width="9.00390625" style="3" hidden="1" customWidth="1"/>
    <col min="17" max="17" width="9.00390625" style="3" customWidth="1"/>
    <col min="18" max="16384" width="19.75390625" style="3" customWidth="1"/>
  </cols>
  <sheetData>
    <row r="1" spans="1:11" ht="19.5" customHeight="1">
      <c r="A1" s="14" t="s">
        <v>18</v>
      </c>
      <c r="B1" s="14"/>
      <c r="C1" s="37"/>
      <c r="D1" s="37"/>
      <c r="E1" s="44"/>
      <c r="F1" s="37"/>
      <c r="G1" s="37"/>
      <c r="H1" s="37"/>
      <c r="I1" s="37"/>
      <c r="J1" s="37"/>
      <c r="K1" s="37"/>
    </row>
    <row r="2" spans="1:11" ht="19.5" customHeight="1">
      <c r="A2" s="14" t="str">
        <f>CONCATENATE("da ",A6," ",A5," a ",P35," ",A21)</f>
        <v>da gennaio 2005 a dicembre 2006</v>
      </c>
      <c r="B2" s="14"/>
      <c r="C2" s="37"/>
      <c r="D2" s="37"/>
      <c r="E2" s="44"/>
      <c r="F2" s="37"/>
      <c r="G2" s="37"/>
      <c r="H2" s="37"/>
      <c r="I2" s="37"/>
      <c r="J2" s="37"/>
      <c r="K2" s="37"/>
    </row>
    <row r="3" spans="1:17" s="2" customFormat="1" ht="18" customHeight="1">
      <c r="A3" s="24" t="s">
        <v>0</v>
      </c>
      <c r="B3" s="24"/>
      <c r="C3" s="53" t="s">
        <v>3</v>
      </c>
      <c r="D3" s="53" t="s">
        <v>4</v>
      </c>
      <c r="E3" s="54"/>
      <c r="F3" s="77" t="s">
        <v>5</v>
      </c>
      <c r="G3" s="77"/>
      <c r="H3" s="77"/>
      <c r="I3" s="53"/>
      <c r="J3" s="77" t="s">
        <v>6</v>
      </c>
      <c r="K3" s="77"/>
      <c r="L3" s="1"/>
      <c r="N3" s="3"/>
      <c r="O3" s="3"/>
      <c r="P3" s="3"/>
      <c r="Q3" s="3"/>
    </row>
    <row r="4" spans="1:17" s="4" customFormat="1" ht="15" customHeight="1">
      <c r="A4" s="38"/>
      <c r="B4" s="38"/>
      <c r="C4" s="25"/>
      <c r="D4" s="25" t="s">
        <v>7</v>
      </c>
      <c r="E4" s="45"/>
      <c r="F4" s="25" t="s">
        <v>14</v>
      </c>
      <c r="G4" s="25" t="s">
        <v>15</v>
      </c>
      <c r="H4" s="25" t="s">
        <v>9</v>
      </c>
      <c r="I4" s="25"/>
      <c r="J4" s="25" t="s">
        <v>8</v>
      </c>
      <c r="K4" s="25" t="s">
        <v>9</v>
      </c>
      <c r="L4" s="5"/>
      <c r="N4" s="3"/>
      <c r="O4" s="3"/>
      <c r="P4" s="3"/>
      <c r="Q4" s="3"/>
    </row>
    <row r="5" spans="1:12" ht="16.5" customHeight="1">
      <c r="A5" s="39">
        <v>2005</v>
      </c>
      <c r="B5" s="55"/>
      <c r="C5" s="30"/>
      <c r="D5" s="30"/>
      <c r="E5" s="49"/>
      <c r="F5" s="30"/>
      <c r="G5" s="30"/>
      <c r="H5" s="30"/>
      <c r="I5" s="30"/>
      <c r="J5" s="30"/>
      <c r="K5" s="31"/>
      <c r="L5" s="6"/>
    </row>
    <row r="6" spans="1:16" ht="12.75" customHeight="1">
      <c r="A6" s="69" t="s">
        <v>23</v>
      </c>
      <c r="B6" s="40"/>
      <c r="C6" s="15">
        <v>756445</v>
      </c>
      <c r="D6" s="15">
        <v>1403576</v>
      </c>
      <c r="E6" s="47"/>
      <c r="F6" s="15">
        <v>3358</v>
      </c>
      <c r="G6" s="15">
        <v>17207</v>
      </c>
      <c r="H6" s="15">
        <v>6273</v>
      </c>
      <c r="I6" s="15"/>
      <c r="J6" s="15">
        <v>1096</v>
      </c>
      <c r="K6" s="15">
        <v>259</v>
      </c>
      <c r="L6" s="7"/>
      <c r="M6" s="8"/>
      <c r="N6" s="7"/>
      <c r="O6" s="8"/>
      <c r="P6" s="7"/>
    </row>
    <row r="7" spans="1:16" ht="11.25" customHeight="1">
      <c r="A7" s="69" t="s">
        <v>24</v>
      </c>
      <c r="B7" s="40"/>
      <c r="C7" s="15">
        <v>783601</v>
      </c>
      <c r="D7" s="15">
        <v>1423184</v>
      </c>
      <c r="E7" s="47"/>
      <c r="F7" s="15">
        <v>3380</v>
      </c>
      <c r="G7" s="15">
        <v>15917</v>
      </c>
      <c r="H7" s="15">
        <v>5600</v>
      </c>
      <c r="I7" s="15"/>
      <c r="J7" s="15">
        <v>428</v>
      </c>
      <c r="K7" s="15">
        <v>106</v>
      </c>
      <c r="L7" s="7"/>
      <c r="M7" s="8"/>
      <c r="N7" s="7"/>
      <c r="O7" s="8"/>
      <c r="P7" s="7"/>
    </row>
    <row r="8" spans="1:16" ht="11.25" customHeight="1">
      <c r="A8" s="69" t="s">
        <v>25</v>
      </c>
      <c r="B8" s="23"/>
      <c r="C8" s="15">
        <v>864735</v>
      </c>
      <c r="D8" s="15">
        <v>1486584</v>
      </c>
      <c r="E8" s="47"/>
      <c r="F8" s="15">
        <v>3151</v>
      </c>
      <c r="G8" s="15">
        <v>16575</v>
      </c>
      <c r="H8" s="15">
        <v>6458</v>
      </c>
      <c r="I8" s="15"/>
      <c r="J8" s="15">
        <v>946</v>
      </c>
      <c r="K8" s="15">
        <v>46</v>
      </c>
      <c r="L8" s="7"/>
      <c r="M8" s="8"/>
      <c r="N8" s="7"/>
      <c r="O8" s="8"/>
      <c r="P8" s="7"/>
    </row>
    <row r="9" spans="1:16" ht="11.25" customHeight="1">
      <c r="A9" s="69" t="s">
        <v>26</v>
      </c>
      <c r="B9" s="23"/>
      <c r="C9" s="15">
        <v>830879</v>
      </c>
      <c r="D9" s="15">
        <v>1410944</v>
      </c>
      <c r="E9" s="47"/>
      <c r="F9" s="15">
        <v>3165</v>
      </c>
      <c r="G9" s="15">
        <v>15653</v>
      </c>
      <c r="H9" s="15">
        <v>5591</v>
      </c>
      <c r="I9" s="15"/>
      <c r="J9" s="15">
        <v>298</v>
      </c>
      <c r="K9" s="15">
        <v>37</v>
      </c>
      <c r="L9" s="7"/>
      <c r="M9" s="8"/>
      <c r="N9" s="7"/>
      <c r="O9" s="8"/>
      <c r="P9" s="7"/>
    </row>
    <row r="10" spans="1:16" ht="11.25" customHeight="1">
      <c r="A10" s="69" t="s">
        <v>27</v>
      </c>
      <c r="B10" s="23"/>
      <c r="C10" s="16">
        <v>816138</v>
      </c>
      <c r="D10" s="16">
        <v>1375056</v>
      </c>
      <c r="E10" s="47"/>
      <c r="F10" s="16">
        <v>2894</v>
      </c>
      <c r="G10" s="16">
        <v>14959</v>
      </c>
      <c r="H10" s="16">
        <v>4272</v>
      </c>
      <c r="I10" s="15"/>
      <c r="J10" s="16">
        <v>357</v>
      </c>
      <c r="K10" s="16">
        <v>25</v>
      </c>
      <c r="L10" s="7"/>
      <c r="M10" s="8"/>
      <c r="N10" s="7"/>
      <c r="O10" s="8"/>
      <c r="P10" s="7"/>
    </row>
    <row r="11" spans="1:16" ht="11.25" customHeight="1">
      <c r="A11" s="69" t="s">
        <v>28</v>
      </c>
      <c r="B11" s="23"/>
      <c r="C11" s="16">
        <v>716292</v>
      </c>
      <c r="D11" s="16">
        <v>1109472</v>
      </c>
      <c r="E11" s="47"/>
      <c r="F11" s="16">
        <v>2168</v>
      </c>
      <c r="G11" s="16">
        <v>11488</v>
      </c>
      <c r="H11" s="16">
        <v>1695</v>
      </c>
      <c r="I11" s="15"/>
      <c r="J11" s="16">
        <v>177</v>
      </c>
      <c r="K11" s="16">
        <v>17</v>
      </c>
      <c r="L11" s="7"/>
      <c r="M11" s="8"/>
      <c r="N11" s="7"/>
      <c r="O11" s="8"/>
      <c r="P11" s="7"/>
    </row>
    <row r="12" spans="1:16" ht="11.25" customHeight="1">
      <c r="A12" s="69" t="s">
        <v>29</v>
      </c>
      <c r="B12" s="23"/>
      <c r="C12" s="16">
        <v>629987</v>
      </c>
      <c r="D12" s="16">
        <v>865424</v>
      </c>
      <c r="E12" s="47"/>
      <c r="F12" s="16">
        <v>1446</v>
      </c>
      <c r="G12" s="16">
        <v>7320</v>
      </c>
      <c r="H12" s="16">
        <v>905</v>
      </c>
      <c r="I12" s="15"/>
      <c r="J12" s="16">
        <v>148</v>
      </c>
      <c r="K12" s="16">
        <v>25</v>
      </c>
      <c r="L12" s="7"/>
      <c r="M12" s="8"/>
      <c r="N12" s="7"/>
      <c r="O12" s="8"/>
      <c r="P12" s="7"/>
    </row>
    <row r="13" spans="1:16" ht="11.25" customHeight="1">
      <c r="A13" s="69" t="s">
        <v>30</v>
      </c>
      <c r="B13" s="23"/>
      <c r="C13" s="16">
        <v>446635</v>
      </c>
      <c r="D13" s="16">
        <v>673656</v>
      </c>
      <c r="E13" s="47"/>
      <c r="F13" s="16">
        <v>2582</v>
      </c>
      <c r="G13" s="16">
        <v>12041</v>
      </c>
      <c r="H13" s="16">
        <v>1881</v>
      </c>
      <c r="I13" s="15"/>
      <c r="J13" s="16">
        <v>830</v>
      </c>
      <c r="K13" s="16">
        <v>599</v>
      </c>
      <c r="L13" s="7"/>
      <c r="M13" s="8"/>
      <c r="N13" s="7"/>
      <c r="O13" s="8"/>
      <c r="P13" s="7"/>
    </row>
    <row r="14" spans="1:16" ht="11.25" customHeight="1">
      <c r="A14" s="69" t="s">
        <v>31</v>
      </c>
      <c r="B14" s="23"/>
      <c r="C14" s="16">
        <v>882462</v>
      </c>
      <c r="D14" s="16">
        <v>1384152</v>
      </c>
      <c r="E14" s="47"/>
      <c r="F14" s="16">
        <v>3257</v>
      </c>
      <c r="G14" s="16">
        <v>15997</v>
      </c>
      <c r="H14" s="16">
        <v>5654</v>
      </c>
      <c r="I14" s="15"/>
      <c r="J14" s="16">
        <v>1853</v>
      </c>
      <c r="K14" s="16">
        <v>6858</v>
      </c>
      <c r="L14" s="7"/>
      <c r="M14" s="8"/>
      <c r="N14" s="7"/>
      <c r="O14" s="8"/>
      <c r="P14" s="7"/>
    </row>
    <row r="15" spans="1:16" ht="11.25" customHeight="1">
      <c r="A15" s="69" t="s">
        <v>32</v>
      </c>
      <c r="B15" s="23"/>
      <c r="C15" s="16">
        <v>941364</v>
      </c>
      <c r="D15" s="16">
        <v>1393424</v>
      </c>
      <c r="E15" s="47"/>
      <c r="F15" s="16">
        <v>3283</v>
      </c>
      <c r="G15" s="16">
        <v>15334</v>
      </c>
      <c r="H15" s="16">
        <v>6610</v>
      </c>
      <c r="I15" s="15"/>
      <c r="J15" s="16">
        <v>1044</v>
      </c>
      <c r="K15" s="16">
        <v>1556</v>
      </c>
      <c r="L15" s="7"/>
      <c r="M15" s="8"/>
      <c r="N15" s="7"/>
      <c r="O15" s="8"/>
      <c r="P15" s="7"/>
    </row>
    <row r="16" spans="1:16" ht="11.25" customHeight="1">
      <c r="A16" s="69" t="s">
        <v>33</v>
      </c>
      <c r="B16" s="23"/>
      <c r="C16" s="16">
        <v>889633</v>
      </c>
      <c r="D16" s="16">
        <v>1411736</v>
      </c>
      <c r="E16" s="47"/>
      <c r="F16" s="16">
        <v>3307</v>
      </c>
      <c r="G16" s="16">
        <v>16155</v>
      </c>
      <c r="H16" s="16">
        <v>7333</v>
      </c>
      <c r="I16" s="15"/>
      <c r="J16" s="16">
        <v>664</v>
      </c>
      <c r="K16" s="16">
        <v>432</v>
      </c>
      <c r="L16" s="7"/>
      <c r="M16" s="8"/>
      <c r="N16" s="7"/>
      <c r="O16" s="8"/>
      <c r="P16" s="7"/>
    </row>
    <row r="17" spans="1:16" ht="11.25" customHeight="1">
      <c r="A17" s="69" t="s">
        <v>34</v>
      </c>
      <c r="B17" s="23"/>
      <c r="C17" s="16">
        <v>934199</v>
      </c>
      <c r="D17" s="16">
        <v>1362864</v>
      </c>
      <c r="E17" s="47"/>
      <c r="F17" s="16">
        <v>3012</v>
      </c>
      <c r="G17" s="16">
        <v>12941</v>
      </c>
      <c r="H17" s="16">
        <v>3651</v>
      </c>
      <c r="I17" s="15"/>
      <c r="J17" s="16">
        <v>2492</v>
      </c>
      <c r="K17" s="16">
        <v>123</v>
      </c>
      <c r="L17" s="7"/>
      <c r="M17" s="8"/>
      <c r="N17" s="7"/>
      <c r="O17" s="8"/>
      <c r="P17" s="7"/>
    </row>
    <row r="18" spans="1:11" ht="6.75" customHeight="1">
      <c r="A18" s="17"/>
      <c r="B18" s="17"/>
      <c r="C18" s="15"/>
      <c r="D18" s="15"/>
      <c r="E18" s="47"/>
      <c r="F18" s="15"/>
      <c r="G18" s="15"/>
      <c r="H18" s="15"/>
      <c r="I18" s="15"/>
      <c r="J18" s="15"/>
      <c r="K18" s="15"/>
    </row>
    <row r="19" spans="1:12" s="10" customFormat="1" ht="11.25" customHeight="1">
      <c r="A19" s="18" t="str">
        <f>"gen.-"&amp;N35</f>
        <v>gen.-dic.</v>
      </c>
      <c r="B19" s="18"/>
      <c r="C19" s="60">
        <f>C6*campo1+C7*campo2+C8*campo3+C9*campo4+C10*campo5+C11*campo6+C12*campo7+C13*campo8+C14*campo9+15:15*campo10+C16*campo11+C17*campo12</f>
        <v>9492370</v>
      </c>
      <c r="D19" s="60">
        <f>D6*campo1+D7*campo2+D8*campo3+D9*campo4+D10*campo5+D11*campo6+D12*campo7+D13*campo8+D14*campo9+15:15*campo10+D16*campo11+D17*campo12</f>
        <v>15300072</v>
      </c>
      <c r="E19" s="60"/>
      <c r="F19" s="60">
        <f>F6*campo1+F7*campo2+F8*campo3+F9*campo4+F10*campo5+F11*campo6+F12*campo7+F13*campo8+F14*campo9+15:15*campo10+F16*campo11+F17*campo12</f>
        <v>35003</v>
      </c>
      <c r="G19" s="60">
        <f>G6*campo1+G7*campo2+G8*campo3+G9*campo4+G10*campo5+G11*campo6+G12*campo7+G13*campo8+G14*campo9+15:15*campo10+G16*campo11+G17*campo12</f>
        <v>171587</v>
      </c>
      <c r="H19" s="60">
        <f>H6*campo1+H7*campo2+H8*campo3+H9*campo4+H10*campo5+H11*campo6+H12*campo7+H13*campo8+H14*campo9+15:15*campo10+H16*campo11+H17*campo12</f>
        <v>55923</v>
      </c>
      <c r="I19" s="60"/>
      <c r="J19" s="60">
        <f>J6*campo1+J7*campo2+J8*campo3+J9*campo4+J10*campo5+J11*campo6+J12*campo7+J13*campo8+J14*campo9+15:15*campo10+J16*campo11+J17*campo12</f>
        <v>10333</v>
      </c>
      <c r="K19" s="60">
        <f>K6*campo1+K7*campo2+K8*campo3+K9*campo4+K10*campo5+K11*campo6+K12*campo7+K13*campo8+K14*campo9+15:15*campo10+K16*campo11+K17*campo12</f>
        <v>10083</v>
      </c>
      <c r="L19" s="9"/>
    </row>
    <row r="20" spans="1:13" s="13" customFormat="1" ht="19.5" customHeight="1">
      <c r="A20" s="11" t="s">
        <v>1</v>
      </c>
      <c r="B20" s="11"/>
      <c r="C20" s="61">
        <f>SUM(C6:C17)</f>
        <v>9492370</v>
      </c>
      <c r="D20" s="61">
        <f>SUM(D6:D17)</f>
        <v>15300072</v>
      </c>
      <c r="E20" s="61"/>
      <c r="F20" s="61">
        <f>SUM(F6:F17)</f>
        <v>35003</v>
      </c>
      <c r="G20" s="61">
        <f>SUM(G6:G17)</f>
        <v>171587</v>
      </c>
      <c r="H20" s="61">
        <f>SUM(H6:H17)</f>
        <v>55923</v>
      </c>
      <c r="I20" s="61"/>
      <c r="J20" s="61">
        <f>SUM(J6:J17)</f>
        <v>10333</v>
      </c>
      <c r="K20" s="61">
        <f>SUM(K6:K17)</f>
        <v>10083</v>
      </c>
      <c r="L20" s="12"/>
      <c r="M20" s="12" t="s">
        <v>12</v>
      </c>
    </row>
    <row r="21" spans="1:13" s="22" customFormat="1" ht="16.5" customHeight="1">
      <c r="A21" s="39">
        <v>2006</v>
      </c>
      <c r="B21" s="55"/>
      <c r="C21" s="30"/>
      <c r="D21" s="30"/>
      <c r="E21" s="49"/>
      <c r="F21" s="30"/>
      <c r="G21" s="30"/>
      <c r="H21" s="30"/>
      <c r="I21" s="30"/>
      <c r="J21" s="30"/>
      <c r="K21" s="31"/>
      <c r="L21" s="21"/>
      <c r="M21" s="21"/>
    </row>
    <row r="22" spans="1:16" s="23" customFormat="1" ht="11.25">
      <c r="A22" s="69" t="s">
        <v>23</v>
      </c>
      <c r="B22" s="40"/>
      <c r="C22" s="15">
        <v>772960</v>
      </c>
      <c r="D22" s="15">
        <v>1405040</v>
      </c>
      <c r="E22" s="47"/>
      <c r="F22" s="15">
        <v>3856</v>
      </c>
      <c r="G22" s="15">
        <v>17556</v>
      </c>
      <c r="H22" s="15">
        <v>6780</v>
      </c>
      <c r="I22" s="15"/>
      <c r="J22" s="15">
        <v>1186</v>
      </c>
      <c r="K22" s="15">
        <v>264</v>
      </c>
      <c r="L22" s="7">
        <f aca="true" t="shared" si="0" ref="L22:L33">IF(OR(K22&gt;0,L23=1),1,0)</f>
        <v>1</v>
      </c>
      <c r="M22" s="8" t="s">
        <v>35</v>
      </c>
      <c r="N22" s="7" t="str">
        <f>IF(OR(K22&gt;0,L23=1),M22,"")</f>
        <v>gen.</v>
      </c>
      <c r="O22" s="70" t="s">
        <v>23</v>
      </c>
      <c r="P22" s="7" t="str">
        <f>IF(OR(K22&gt;0,L23=1),O22,"")</f>
        <v>gennaio</v>
      </c>
    </row>
    <row r="23" spans="1:16" ht="12" customHeight="1">
      <c r="A23" s="69" t="s">
        <v>24</v>
      </c>
      <c r="B23" s="40"/>
      <c r="C23" s="15">
        <v>741039</v>
      </c>
      <c r="D23" s="15">
        <v>1316080</v>
      </c>
      <c r="E23" s="47"/>
      <c r="F23" s="15">
        <v>3184</v>
      </c>
      <c r="G23" s="15">
        <v>15774</v>
      </c>
      <c r="H23" s="15">
        <v>5786</v>
      </c>
      <c r="I23" s="15"/>
      <c r="J23" s="15">
        <v>465</v>
      </c>
      <c r="K23" s="15">
        <v>92</v>
      </c>
      <c r="L23" s="7">
        <f t="shared" si="0"/>
        <v>1</v>
      </c>
      <c r="M23" s="8" t="s">
        <v>36</v>
      </c>
      <c r="N23" s="7" t="str">
        <f aca="true" t="shared" si="1" ref="N23:N33">IF(OR(K23&gt;0,L24=1),M23,N22)</f>
        <v>feb.</v>
      </c>
      <c r="O23" s="70" t="s">
        <v>24</v>
      </c>
      <c r="P23" s="7" t="str">
        <f aca="true" t="shared" si="2" ref="P23:P33">IF(OR(K23&gt;0,L24=1),O23,P22)</f>
        <v>febbraio</v>
      </c>
    </row>
    <row r="24" spans="1:16" ht="11.25">
      <c r="A24" s="69" t="s">
        <v>25</v>
      </c>
      <c r="B24" s="23"/>
      <c r="C24" s="15">
        <v>909069</v>
      </c>
      <c r="D24" s="15">
        <v>1490544</v>
      </c>
      <c r="E24" s="47"/>
      <c r="F24" s="15">
        <v>3592</v>
      </c>
      <c r="G24" s="15">
        <v>16906</v>
      </c>
      <c r="H24" s="15">
        <v>6674</v>
      </c>
      <c r="I24" s="15"/>
      <c r="J24" s="15">
        <v>1020</v>
      </c>
      <c r="K24" s="15">
        <v>58</v>
      </c>
      <c r="L24" s="7">
        <f t="shared" si="0"/>
        <v>1</v>
      </c>
      <c r="M24" s="8" t="s">
        <v>37</v>
      </c>
      <c r="N24" s="7" t="str">
        <f t="shared" si="1"/>
        <v>mar.</v>
      </c>
      <c r="O24" s="70" t="s">
        <v>25</v>
      </c>
      <c r="P24" s="7" t="str">
        <f t="shared" si="2"/>
        <v>marzo</v>
      </c>
    </row>
    <row r="25" spans="1:16" ht="11.25">
      <c r="A25" s="69" t="s">
        <v>26</v>
      </c>
      <c r="B25" s="23"/>
      <c r="C25" s="15">
        <v>782248</v>
      </c>
      <c r="D25" s="15">
        <v>1112248</v>
      </c>
      <c r="E25" s="47"/>
      <c r="F25" s="15">
        <v>2907</v>
      </c>
      <c r="G25" s="15">
        <v>12522</v>
      </c>
      <c r="H25" s="15">
        <v>3610</v>
      </c>
      <c r="I25" s="15"/>
      <c r="J25" s="15">
        <v>257</v>
      </c>
      <c r="K25" s="15">
        <v>32</v>
      </c>
      <c r="L25" s="7">
        <f t="shared" si="0"/>
        <v>1</v>
      </c>
      <c r="M25" s="8" t="s">
        <v>38</v>
      </c>
      <c r="N25" s="7" t="str">
        <f t="shared" si="1"/>
        <v>apr.</v>
      </c>
      <c r="O25" s="70" t="s">
        <v>26</v>
      </c>
      <c r="P25" s="7" t="str">
        <f t="shared" si="2"/>
        <v>aprile</v>
      </c>
    </row>
    <row r="26" spans="1:16" ht="11.25">
      <c r="A26" s="69" t="s">
        <v>27</v>
      </c>
      <c r="B26" s="23"/>
      <c r="C26" s="16">
        <v>804780</v>
      </c>
      <c r="D26" s="16">
        <v>1277424</v>
      </c>
      <c r="E26" s="47"/>
      <c r="F26" s="15">
        <v>3429</v>
      </c>
      <c r="G26" s="15">
        <v>15595</v>
      </c>
      <c r="H26" s="16">
        <v>4690</v>
      </c>
      <c r="I26" s="15"/>
      <c r="J26" s="16">
        <v>648</v>
      </c>
      <c r="K26" s="16">
        <v>29</v>
      </c>
      <c r="L26" s="7">
        <f t="shared" si="0"/>
        <v>1</v>
      </c>
      <c r="M26" s="8" t="s">
        <v>39</v>
      </c>
      <c r="N26" s="7" t="str">
        <f t="shared" si="1"/>
        <v>mag.</v>
      </c>
      <c r="O26" s="70" t="s">
        <v>27</v>
      </c>
      <c r="P26" s="7" t="str">
        <f t="shared" si="2"/>
        <v>maggio</v>
      </c>
    </row>
    <row r="27" spans="1:16" ht="11.25">
      <c r="A27" s="69" t="s">
        <v>28</v>
      </c>
      <c r="B27" s="23"/>
      <c r="C27" s="16">
        <v>743501</v>
      </c>
      <c r="D27" s="16">
        <v>1081504</v>
      </c>
      <c r="E27" s="47"/>
      <c r="F27" s="16">
        <v>2398</v>
      </c>
      <c r="G27" s="16">
        <v>12040</v>
      </c>
      <c r="H27" s="16">
        <v>1871</v>
      </c>
      <c r="I27" s="15"/>
      <c r="J27" s="16">
        <v>355</v>
      </c>
      <c r="K27" s="16">
        <v>24</v>
      </c>
      <c r="L27" s="7">
        <f t="shared" si="0"/>
        <v>1</v>
      </c>
      <c r="M27" s="8" t="s">
        <v>40</v>
      </c>
      <c r="N27" s="7" t="str">
        <f t="shared" si="1"/>
        <v>giu.</v>
      </c>
      <c r="O27" s="70" t="s">
        <v>28</v>
      </c>
      <c r="P27" s="7" t="str">
        <f t="shared" si="2"/>
        <v>giugno</v>
      </c>
    </row>
    <row r="28" spans="1:16" ht="11.25">
      <c r="A28" s="69" t="s">
        <v>29</v>
      </c>
      <c r="B28" s="23"/>
      <c r="C28" s="16">
        <v>650460</v>
      </c>
      <c r="D28" s="16">
        <v>810560</v>
      </c>
      <c r="E28" s="47"/>
      <c r="F28" s="16">
        <v>1644</v>
      </c>
      <c r="G28" s="16">
        <v>7286</v>
      </c>
      <c r="H28" s="16">
        <v>927</v>
      </c>
      <c r="I28" s="15"/>
      <c r="J28" s="16">
        <v>154</v>
      </c>
      <c r="K28" s="16">
        <v>46</v>
      </c>
      <c r="L28" s="7">
        <f t="shared" si="0"/>
        <v>1</v>
      </c>
      <c r="M28" s="8" t="s">
        <v>41</v>
      </c>
      <c r="N28" s="7" t="str">
        <f t="shared" si="1"/>
        <v>lug.</v>
      </c>
      <c r="O28" s="70" t="s">
        <v>29</v>
      </c>
      <c r="P28" s="7" t="str">
        <f t="shared" si="2"/>
        <v>luglio</v>
      </c>
    </row>
    <row r="29" spans="1:16" ht="11.25">
      <c r="A29" s="69" t="s">
        <v>30</v>
      </c>
      <c r="B29" s="23"/>
      <c r="C29" s="16">
        <v>504421</v>
      </c>
      <c r="D29" s="16">
        <v>608800</v>
      </c>
      <c r="E29" s="47"/>
      <c r="F29" s="16">
        <v>2882</v>
      </c>
      <c r="G29" s="16">
        <v>10369</v>
      </c>
      <c r="H29" s="16">
        <v>1865</v>
      </c>
      <c r="I29" s="15"/>
      <c r="J29" s="16">
        <v>815</v>
      </c>
      <c r="K29" s="16">
        <v>719</v>
      </c>
      <c r="L29" s="7">
        <f t="shared" si="0"/>
        <v>1</v>
      </c>
      <c r="M29" s="8" t="s">
        <v>42</v>
      </c>
      <c r="N29" s="7" t="str">
        <f t="shared" si="1"/>
        <v>ago.</v>
      </c>
      <c r="O29" s="70" t="s">
        <v>30</v>
      </c>
      <c r="P29" s="7" t="str">
        <f t="shared" si="2"/>
        <v>agosto</v>
      </c>
    </row>
    <row r="30" spans="1:16" ht="11.25">
      <c r="A30" s="69" t="s">
        <v>31</v>
      </c>
      <c r="B30" s="23"/>
      <c r="C30" s="16">
        <v>869251</v>
      </c>
      <c r="D30" s="16">
        <v>1454866</v>
      </c>
      <c r="E30" s="47"/>
      <c r="F30" s="16">
        <v>15811</v>
      </c>
      <c r="G30" s="16">
        <v>385</v>
      </c>
      <c r="H30" s="16">
        <v>5642</v>
      </c>
      <c r="I30" s="15"/>
      <c r="J30" s="16">
        <v>1783</v>
      </c>
      <c r="K30" s="16">
        <v>6854</v>
      </c>
      <c r="L30" s="7">
        <f t="shared" si="0"/>
        <v>1</v>
      </c>
      <c r="M30" s="8" t="s">
        <v>43</v>
      </c>
      <c r="N30" s="7" t="str">
        <f t="shared" si="1"/>
        <v>set.</v>
      </c>
      <c r="O30" s="70" t="s">
        <v>31</v>
      </c>
      <c r="P30" s="7" t="str">
        <f t="shared" si="2"/>
        <v>settembre</v>
      </c>
    </row>
    <row r="31" spans="1:16" ht="11.25">
      <c r="A31" s="69" t="s">
        <v>32</v>
      </c>
      <c r="B31" s="23"/>
      <c r="C31" s="16">
        <v>956120</v>
      </c>
      <c r="D31" s="16">
        <v>1391072</v>
      </c>
      <c r="E31" s="47"/>
      <c r="F31" s="16">
        <v>19325</v>
      </c>
      <c r="G31" s="16">
        <v>86</v>
      </c>
      <c r="H31" s="16">
        <v>6886</v>
      </c>
      <c r="I31" s="15"/>
      <c r="J31" s="16">
        <v>1046</v>
      </c>
      <c r="K31" s="16">
        <v>1570</v>
      </c>
      <c r="L31" s="7">
        <f t="shared" si="0"/>
        <v>1</v>
      </c>
      <c r="M31" s="8" t="s">
        <v>44</v>
      </c>
      <c r="N31" s="7" t="str">
        <f t="shared" si="1"/>
        <v>ott.</v>
      </c>
      <c r="O31" s="70" t="s">
        <v>32</v>
      </c>
      <c r="P31" s="7" t="str">
        <f t="shared" si="2"/>
        <v>ottobre</v>
      </c>
    </row>
    <row r="32" spans="1:16" ht="11.25">
      <c r="A32" s="69" t="s">
        <v>33</v>
      </c>
      <c r="B32" s="23"/>
      <c r="C32" s="16">
        <v>930909</v>
      </c>
      <c r="D32" s="16">
        <v>1367836</v>
      </c>
      <c r="E32" s="47"/>
      <c r="F32" s="16">
        <v>17938</v>
      </c>
      <c r="G32" s="16">
        <v>90</v>
      </c>
      <c r="H32" s="16">
        <v>6505</v>
      </c>
      <c r="I32" s="15"/>
      <c r="J32" s="16">
        <v>654</v>
      </c>
      <c r="K32" s="16">
        <v>434</v>
      </c>
      <c r="L32" s="7">
        <f t="shared" si="0"/>
        <v>1</v>
      </c>
      <c r="M32" s="8" t="s">
        <v>45</v>
      </c>
      <c r="N32" s="7" t="str">
        <f t="shared" si="1"/>
        <v>nov.</v>
      </c>
      <c r="O32" s="70" t="s">
        <v>33</v>
      </c>
      <c r="P32" s="7" t="str">
        <f t="shared" si="2"/>
        <v>novembre</v>
      </c>
    </row>
    <row r="33" spans="1:16" ht="11.25">
      <c r="A33" s="69" t="s">
        <v>34</v>
      </c>
      <c r="B33" s="23"/>
      <c r="C33" s="16">
        <v>988642</v>
      </c>
      <c r="D33" s="16">
        <v>1245052</v>
      </c>
      <c r="E33" s="47"/>
      <c r="F33" s="16">
        <v>14346</v>
      </c>
      <c r="G33" s="16">
        <v>70</v>
      </c>
      <c r="H33" s="16">
        <v>3162</v>
      </c>
      <c r="I33" s="15"/>
      <c r="J33" s="16">
        <v>2456</v>
      </c>
      <c r="K33" s="16">
        <v>127</v>
      </c>
      <c r="L33" s="7">
        <f t="shared" si="0"/>
        <v>1</v>
      </c>
      <c r="M33" s="8" t="s">
        <v>46</v>
      </c>
      <c r="N33" s="7" t="str">
        <f t="shared" si="1"/>
        <v>dic.</v>
      </c>
      <c r="O33" s="70" t="s">
        <v>34</v>
      </c>
      <c r="P33" s="7" t="str">
        <f t="shared" si="2"/>
        <v>dicembre</v>
      </c>
    </row>
    <row r="34" spans="1:11" ht="6.75" customHeight="1">
      <c r="A34" s="23"/>
      <c r="B34" s="23"/>
      <c r="C34" s="15"/>
      <c r="D34" s="15"/>
      <c r="E34" s="47"/>
      <c r="F34" s="15"/>
      <c r="G34" s="15"/>
      <c r="H34" s="15"/>
      <c r="I34" s="15"/>
      <c r="J34" s="15"/>
      <c r="K34" s="15"/>
    </row>
    <row r="35" spans="1:16" ht="12">
      <c r="A35" s="18" t="str">
        <f>"gen.-"&amp;N35</f>
        <v>gen.-dic.</v>
      </c>
      <c r="B35" s="41"/>
      <c r="C35" s="57">
        <f>SUM(C21:C33)</f>
        <v>9653400</v>
      </c>
      <c r="D35" s="57">
        <f>SUM(D21:D33)</f>
        <v>14561026</v>
      </c>
      <c r="E35" s="58"/>
      <c r="F35" s="57">
        <f>SUM(F21:F33)</f>
        <v>91312</v>
      </c>
      <c r="G35" s="57">
        <f>SUM(G21:G33)</f>
        <v>108679</v>
      </c>
      <c r="H35" s="57">
        <f>SUM(H21:H33)</f>
        <v>54398</v>
      </c>
      <c r="I35" s="28"/>
      <c r="J35" s="57">
        <f>SUM(J21:J33)</f>
        <v>10839</v>
      </c>
      <c r="K35" s="57">
        <f>SUM(K21:K33)</f>
        <v>10249</v>
      </c>
      <c r="M35" s="10"/>
      <c r="N35" s="10" t="str">
        <f>N33</f>
        <v>dic.</v>
      </c>
      <c r="O35" s="10"/>
      <c r="P35" s="10" t="str">
        <f>P33</f>
        <v>dicembre</v>
      </c>
    </row>
    <row r="36" spans="1:11" ht="19.5" customHeight="1">
      <c r="A36" s="42" t="s">
        <v>1</v>
      </c>
      <c r="B36" s="42"/>
      <c r="C36" s="29">
        <f>SUM(C22:C33)</f>
        <v>9653400</v>
      </c>
      <c r="D36" s="29">
        <f>SUM(D22:D33)</f>
        <v>14561026</v>
      </c>
      <c r="E36" s="48"/>
      <c r="F36" s="29">
        <f>SUM(F22:F33)</f>
        <v>91312</v>
      </c>
      <c r="G36" s="29">
        <f>SUM(G22:G33)</f>
        <v>108679</v>
      </c>
      <c r="H36" s="29">
        <f>SUM(H22:H33)</f>
        <v>54398</v>
      </c>
      <c r="I36" s="29"/>
      <c r="J36" s="29">
        <f>SUM(J22:J33)</f>
        <v>10839</v>
      </c>
      <c r="K36" s="29">
        <f>SUM(K22:K33)</f>
        <v>10249</v>
      </c>
    </row>
    <row r="37" spans="1:11" s="43" customFormat="1" ht="12.75" customHeight="1">
      <c r="A37" s="78" t="s">
        <v>10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spans="1:11" s="43" customFormat="1" ht="22.5" customHeight="1">
      <c r="A38" s="79" t="s">
        <v>17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1:11" s="43" customFormat="1" ht="12">
      <c r="A39" s="64" t="s">
        <v>16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</row>
    <row r="40" spans="1:11" s="43" customFormat="1" ht="12" customHeight="1">
      <c r="A40" s="19" t="s">
        <v>13</v>
      </c>
      <c r="B40" s="19"/>
      <c r="C40" s="20"/>
      <c r="D40" s="20"/>
      <c r="E40" s="50"/>
      <c r="F40" s="20"/>
      <c r="G40" s="20"/>
      <c r="H40" s="20"/>
      <c r="I40" s="32"/>
      <c r="J40" s="32"/>
      <c r="K40" s="33"/>
    </row>
    <row r="41" spans="3:11" ht="11.25">
      <c r="C41" s="34"/>
      <c r="D41" s="34"/>
      <c r="E41" s="51"/>
      <c r="F41" s="34"/>
      <c r="G41" s="34"/>
      <c r="H41" s="34"/>
      <c r="I41" s="34"/>
      <c r="J41" s="34"/>
      <c r="K41" s="35"/>
    </row>
    <row r="42" spans="3:11" ht="11.25" hidden="1">
      <c r="C42" s="59">
        <f>(C35-C19)*100/C19</f>
        <v>1.6964151207759495</v>
      </c>
      <c r="D42" s="59">
        <f>(D35-D19)*100/D19</f>
        <v>-4.830343282044685</v>
      </c>
      <c r="E42" s="59"/>
      <c r="F42" s="59">
        <f>(F35-F19)*100/F19</f>
        <v>160.86906836556867</v>
      </c>
      <c r="G42" s="59">
        <f>(G35-G19)*100/G19</f>
        <v>-36.662451118091695</v>
      </c>
      <c r="H42" s="59">
        <f>(H35-H19)*100/H19</f>
        <v>-2.7269638610231928</v>
      </c>
      <c r="I42" s="59"/>
      <c r="J42" s="59">
        <f>(J35-J19)*100/J19</f>
        <v>4.896932159101906</v>
      </c>
      <c r="K42" s="59">
        <f>(K35-K19)*100/K19</f>
        <v>1.6463354160468116</v>
      </c>
    </row>
    <row r="43" ht="11.25" hidden="1"/>
  </sheetData>
  <sheetProtection/>
  <mergeCells count="4">
    <mergeCell ref="F3:H3"/>
    <mergeCell ref="J3:K3"/>
    <mergeCell ref="A37:K37"/>
    <mergeCell ref="A38:K38"/>
  </mergeCells>
  <printOptions/>
  <pageMargins left="0.75" right="0.75" top="1" bottom="1" header="0.5" footer="0.5"/>
  <pageSetup fitToHeight="1" fitToWidth="1" horizontalDpi="600" verticalDpi="600" orientation="landscape" paperSize="9" scale="92" r:id="rId1"/>
  <headerFooter alignWithMargins="0">
    <oddHeader>&amp;R&amp;F</oddHeader>
    <oddFooter>&amp;LComune di Bologna - Settore Programmazione, Controlli e Statistica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1" sqref="A1"/>
    </sheetView>
  </sheetViews>
  <sheetFormatPr defaultColWidth="19.75390625" defaultRowHeight="12"/>
  <cols>
    <col min="1" max="1" width="17.75390625" style="3" customWidth="1"/>
    <col min="2" max="2" width="2.125" style="3" customWidth="1"/>
    <col min="3" max="3" width="13.375" style="36" customWidth="1"/>
    <col min="4" max="4" width="15.25390625" style="36" customWidth="1"/>
    <col min="5" max="5" width="2.125" style="52" customWidth="1"/>
    <col min="6" max="7" width="11.75390625" style="36" customWidth="1"/>
    <col min="8" max="8" width="2.125" style="36" customWidth="1"/>
    <col min="9" max="11" width="11.75390625" style="36" customWidth="1"/>
    <col min="12" max="12" width="8.25390625" style="8" hidden="1" customWidth="1"/>
    <col min="13" max="14" width="4.75390625" style="3" hidden="1" customWidth="1"/>
    <col min="15" max="16" width="9.00390625" style="3" hidden="1" customWidth="1"/>
    <col min="17" max="17" width="9.00390625" style="3" customWidth="1"/>
    <col min="18" max="16384" width="19.75390625" style="3" customWidth="1"/>
  </cols>
  <sheetData>
    <row r="1" spans="1:11" ht="19.5" customHeight="1">
      <c r="A1" s="14" t="s">
        <v>18</v>
      </c>
      <c r="B1" s="14"/>
      <c r="C1" s="37"/>
      <c r="D1" s="37"/>
      <c r="E1" s="44"/>
      <c r="F1" s="37"/>
      <c r="G1" s="37"/>
      <c r="H1" s="37"/>
      <c r="I1" s="37"/>
      <c r="J1" s="37"/>
      <c r="K1" s="37"/>
    </row>
    <row r="2" spans="1:11" ht="19.5" customHeight="1">
      <c r="A2" s="14" t="str">
        <f>CONCATENATE("da ",A6," ",A5," a ",P35," ",A21)</f>
        <v>da gennaio 2004 a dicembre 2005</v>
      </c>
      <c r="B2" s="14"/>
      <c r="C2" s="37"/>
      <c r="D2" s="37"/>
      <c r="E2" s="44"/>
      <c r="F2" s="37"/>
      <c r="G2" s="37"/>
      <c r="H2" s="37"/>
      <c r="I2" s="37"/>
      <c r="J2" s="37"/>
      <c r="K2" s="37"/>
    </row>
    <row r="3" spans="1:17" s="2" customFormat="1" ht="18" customHeight="1">
      <c r="A3" s="24" t="s">
        <v>0</v>
      </c>
      <c r="B3" s="24"/>
      <c r="C3" s="53" t="s">
        <v>3</v>
      </c>
      <c r="D3" s="53" t="s">
        <v>4</v>
      </c>
      <c r="E3" s="54"/>
      <c r="F3" s="77" t="s">
        <v>5</v>
      </c>
      <c r="G3" s="77"/>
      <c r="H3" s="53"/>
      <c r="I3" s="77" t="s">
        <v>6</v>
      </c>
      <c r="J3" s="77"/>
      <c r="K3" s="66"/>
      <c r="L3" s="1"/>
      <c r="N3" s="3"/>
      <c r="O3" s="3"/>
      <c r="P3" s="3"/>
      <c r="Q3" s="3"/>
    </row>
    <row r="4" spans="1:17" s="4" customFormat="1" ht="15" customHeight="1">
      <c r="A4" s="38"/>
      <c r="B4" s="38"/>
      <c r="C4" s="25"/>
      <c r="D4" s="25" t="s">
        <v>7</v>
      </c>
      <c r="E4" s="45"/>
      <c r="F4" s="25" t="s">
        <v>8</v>
      </c>
      <c r="G4" s="25" t="s">
        <v>9</v>
      </c>
      <c r="H4" s="25"/>
      <c r="I4" s="25" t="s">
        <v>8</v>
      </c>
      <c r="J4" s="25" t="s">
        <v>9</v>
      </c>
      <c r="K4" s="67"/>
      <c r="L4" s="5"/>
      <c r="N4" s="3"/>
      <c r="O4" s="3"/>
      <c r="P4" s="3"/>
      <c r="Q4" s="3"/>
    </row>
    <row r="5" spans="1:12" ht="16.5" customHeight="1">
      <c r="A5" s="39">
        <v>2004</v>
      </c>
      <c r="B5" s="55"/>
      <c r="C5" s="30"/>
      <c r="D5" s="30"/>
      <c r="E5" s="49"/>
      <c r="F5" s="30"/>
      <c r="G5" s="30"/>
      <c r="H5" s="30"/>
      <c r="I5" s="30"/>
      <c r="J5" s="31"/>
      <c r="K5" s="31"/>
      <c r="L5" s="6"/>
    </row>
    <row r="6" spans="1:16" ht="12.75" customHeight="1">
      <c r="A6" s="69" t="s">
        <v>23</v>
      </c>
      <c r="B6" s="40"/>
      <c r="C6" s="15">
        <v>626227</v>
      </c>
      <c r="D6" s="15">
        <v>1521984</v>
      </c>
      <c r="E6" s="47"/>
      <c r="F6" s="15">
        <v>19199</v>
      </c>
      <c r="G6" s="15">
        <v>6784</v>
      </c>
      <c r="H6" s="15"/>
      <c r="I6" s="15">
        <v>1036</v>
      </c>
      <c r="J6" s="15">
        <v>238</v>
      </c>
      <c r="K6" s="15"/>
      <c r="L6" s="7"/>
      <c r="M6" s="8"/>
      <c r="N6" s="7"/>
      <c r="O6" s="8"/>
      <c r="P6" s="7"/>
    </row>
    <row r="7" spans="1:16" ht="11.25" customHeight="1">
      <c r="A7" s="69" t="s">
        <v>24</v>
      </c>
      <c r="B7" s="40"/>
      <c r="C7" s="15">
        <v>604742</v>
      </c>
      <c r="D7" s="15">
        <v>1503704</v>
      </c>
      <c r="E7" s="47"/>
      <c r="F7" s="15">
        <v>16359</v>
      </c>
      <c r="G7" s="15">
        <v>5521</v>
      </c>
      <c r="H7" s="15"/>
      <c r="I7" s="15">
        <v>400</v>
      </c>
      <c r="J7" s="15">
        <v>90</v>
      </c>
      <c r="K7" s="15"/>
      <c r="L7" s="7"/>
      <c r="M7" s="8"/>
      <c r="N7" s="7"/>
      <c r="O7" s="8"/>
      <c r="P7" s="7"/>
    </row>
    <row r="8" spans="1:16" ht="11.25" customHeight="1">
      <c r="A8" s="69" t="s">
        <v>25</v>
      </c>
      <c r="B8" s="23"/>
      <c r="C8" s="15">
        <v>825175</v>
      </c>
      <c r="D8" s="15">
        <v>1784392</v>
      </c>
      <c r="E8" s="47"/>
      <c r="F8" s="15">
        <v>19343</v>
      </c>
      <c r="G8" s="15">
        <v>8310</v>
      </c>
      <c r="H8" s="15"/>
      <c r="I8" s="15">
        <v>946</v>
      </c>
      <c r="J8" s="15">
        <v>48</v>
      </c>
      <c r="K8" s="15"/>
      <c r="L8" s="7"/>
      <c r="M8" s="8"/>
      <c r="N8" s="7"/>
      <c r="O8" s="8"/>
      <c r="P8" s="7"/>
    </row>
    <row r="9" spans="1:16" ht="11.25" customHeight="1">
      <c r="A9" s="69" t="s">
        <v>26</v>
      </c>
      <c r="B9" s="23"/>
      <c r="C9" s="15">
        <v>750061</v>
      </c>
      <c r="D9" s="15">
        <v>1493384</v>
      </c>
      <c r="E9" s="47"/>
      <c r="F9" s="15">
        <v>15798</v>
      </c>
      <c r="G9" s="15">
        <v>4079</v>
      </c>
      <c r="H9" s="15"/>
      <c r="I9" s="15">
        <v>246</v>
      </c>
      <c r="J9" s="15">
        <v>27</v>
      </c>
      <c r="K9" s="15"/>
      <c r="L9" s="7"/>
      <c r="M9" s="8"/>
      <c r="N9" s="7"/>
      <c r="O9" s="8"/>
      <c r="P9" s="7"/>
    </row>
    <row r="10" spans="1:16" ht="11.25" customHeight="1">
      <c r="A10" s="69" t="s">
        <v>27</v>
      </c>
      <c r="B10" s="23"/>
      <c r="C10" s="16">
        <v>735750</v>
      </c>
      <c r="D10" s="16">
        <v>1476952</v>
      </c>
      <c r="E10" s="47"/>
      <c r="F10" s="16">
        <v>15854</v>
      </c>
      <c r="G10" s="16">
        <v>4562</v>
      </c>
      <c r="H10" s="15"/>
      <c r="I10" s="16">
        <v>195</v>
      </c>
      <c r="J10" s="16">
        <v>18</v>
      </c>
      <c r="K10" s="16"/>
      <c r="L10" s="7"/>
      <c r="M10" s="8"/>
      <c r="N10" s="7"/>
      <c r="O10" s="8"/>
      <c r="P10" s="7"/>
    </row>
    <row r="11" spans="1:16" ht="11.25" customHeight="1">
      <c r="A11" s="69" t="s">
        <v>28</v>
      </c>
      <c r="B11" s="23"/>
      <c r="C11" s="16">
        <v>658340</v>
      </c>
      <c r="D11" s="16">
        <v>1256368</v>
      </c>
      <c r="E11" s="47"/>
      <c r="F11" s="16">
        <v>12923</v>
      </c>
      <c r="G11" s="16">
        <v>1928</v>
      </c>
      <c r="H11" s="15"/>
      <c r="I11" s="16">
        <v>151</v>
      </c>
      <c r="J11" s="16">
        <v>19</v>
      </c>
      <c r="K11" s="16"/>
      <c r="L11" s="7"/>
      <c r="M11" s="8"/>
      <c r="N11" s="7"/>
      <c r="O11" s="8"/>
      <c r="P11" s="7"/>
    </row>
    <row r="12" spans="1:16" ht="11.25" customHeight="1">
      <c r="A12" s="69" t="s">
        <v>29</v>
      </c>
      <c r="B12" s="23"/>
      <c r="C12" s="16">
        <v>587101</v>
      </c>
      <c r="D12" s="16">
        <v>972880</v>
      </c>
      <c r="E12" s="47"/>
      <c r="F12" s="16">
        <v>7850</v>
      </c>
      <c r="G12" s="16">
        <v>955</v>
      </c>
      <c r="H12" s="15"/>
      <c r="I12" s="16">
        <v>181</v>
      </c>
      <c r="J12" s="16">
        <v>26</v>
      </c>
      <c r="K12" s="16"/>
      <c r="L12" s="7"/>
      <c r="M12" s="8"/>
      <c r="N12" s="7"/>
      <c r="O12" s="8"/>
      <c r="P12" s="7"/>
    </row>
    <row r="13" spans="1:16" ht="11.25" customHeight="1">
      <c r="A13" s="69" t="s">
        <v>30</v>
      </c>
      <c r="B13" s="23"/>
      <c r="C13" s="16">
        <v>396480</v>
      </c>
      <c r="D13" s="16">
        <v>692904</v>
      </c>
      <c r="E13" s="47"/>
      <c r="F13" s="16">
        <v>12426</v>
      </c>
      <c r="G13" s="16">
        <v>1906</v>
      </c>
      <c r="H13" s="15"/>
      <c r="I13" s="16">
        <v>935</v>
      </c>
      <c r="J13" s="16">
        <v>672</v>
      </c>
      <c r="K13" s="16"/>
      <c r="L13" s="7"/>
      <c r="M13" s="8"/>
      <c r="N13" s="7"/>
      <c r="O13" s="8"/>
      <c r="P13" s="7"/>
    </row>
    <row r="14" spans="1:16" ht="11.25" customHeight="1">
      <c r="A14" s="69" t="s">
        <v>31</v>
      </c>
      <c r="B14" s="23"/>
      <c r="C14" s="16">
        <v>799801</v>
      </c>
      <c r="D14" s="16">
        <v>1465072</v>
      </c>
      <c r="E14" s="47"/>
      <c r="F14" s="16">
        <v>16861</v>
      </c>
      <c r="G14" s="16">
        <v>6249</v>
      </c>
      <c r="H14" s="15"/>
      <c r="I14" s="16">
        <v>1932</v>
      </c>
      <c r="J14" s="16">
        <v>6753</v>
      </c>
      <c r="K14" s="16"/>
      <c r="L14" s="7"/>
      <c r="M14" s="8"/>
      <c r="N14" s="7"/>
      <c r="O14" s="8"/>
      <c r="P14" s="7"/>
    </row>
    <row r="15" spans="1:16" ht="11.25" customHeight="1">
      <c r="A15" s="69" t="s">
        <v>32</v>
      </c>
      <c r="B15" s="23"/>
      <c r="C15" s="16">
        <v>836493</v>
      </c>
      <c r="D15" s="16">
        <v>1486288</v>
      </c>
      <c r="E15" s="47"/>
      <c r="F15" s="16">
        <v>15257</v>
      </c>
      <c r="G15" s="16">
        <v>6402</v>
      </c>
      <c r="H15" s="15"/>
      <c r="I15" s="16">
        <v>1092</v>
      </c>
      <c r="J15" s="16">
        <v>1443</v>
      </c>
      <c r="K15" s="16"/>
      <c r="L15" s="7"/>
      <c r="M15" s="8"/>
      <c r="N15" s="7"/>
      <c r="O15" s="8"/>
      <c r="P15" s="7"/>
    </row>
    <row r="16" spans="1:16" ht="11.25" customHeight="1">
      <c r="A16" s="69" t="s">
        <v>33</v>
      </c>
      <c r="B16" s="23"/>
      <c r="C16" s="16">
        <v>854974</v>
      </c>
      <c r="D16" s="16">
        <v>1466416</v>
      </c>
      <c r="E16" s="47"/>
      <c r="F16" s="16">
        <v>15648</v>
      </c>
      <c r="G16" s="16">
        <v>7151</v>
      </c>
      <c r="H16" s="15"/>
      <c r="I16" s="16">
        <v>695</v>
      </c>
      <c r="J16" s="16">
        <v>408</v>
      </c>
      <c r="K16" s="16"/>
      <c r="L16" s="7"/>
      <c r="M16" s="8"/>
      <c r="N16" s="7"/>
      <c r="O16" s="8"/>
      <c r="P16" s="7"/>
    </row>
    <row r="17" spans="1:16" ht="11.25" customHeight="1">
      <c r="A17" s="69" t="s">
        <v>34</v>
      </c>
      <c r="B17" s="23"/>
      <c r="C17" s="16">
        <v>921179</v>
      </c>
      <c r="D17" s="16">
        <v>1450816</v>
      </c>
      <c r="E17" s="47"/>
      <c r="F17" s="16">
        <v>13502</v>
      </c>
      <c r="G17" s="16">
        <v>3097</v>
      </c>
      <c r="H17" s="15"/>
      <c r="I17" s="16">
        <v>2407</v>
      </c>
      <c r="J17" s="16">
        <v>124</v>
      </c>
      <c r="K17" s="16"/>
      <c r="L17" s="7"/>
      <c r="M17" s="8"/>
      <c r="N17" s="7"/>
      <c r="O17" s="8"/>
      <c r="P17" s="7"/>
    </row>
    <row r="18" spans="1:11" ht="6.75" customHeight="1">
      <c r="A18" s="17"/>
      <c r="B18" s="17"/>
      <c r="C18" s="15"/>
      <c r="D18" s="15"/>
      <c r="E18" s="47"/>
      <c r="F18" s="15"/>
      <c r="G18" s="15"/>
      <c r="H18" s="15"/>
      <c r="I18" s="15"/>
      <c r="J18" s="15"/>
      <c r="K18" s="15"/>
    </row>
    <row r="19" spans="1:12" s="10" customFormat="1" ht="11.25" customHeight="1">
      <c r="A19" s="18" t="str">
        <f>"gen.-"&amp;N35</f>
        <v>gen.-dic.</v>
      </c>
      <c r="B19" s="18"/>
      <c r="C19" s="60">
        <f>C6*campo1+C7*campo2+C8*campo3+C9*campo4+C10*campo5+C11*campo6+C12*campo7+C13*campo8+C14*campo9+15:15*campo10+C16*campo11+C17*campo12</f>
        <v>8596323</v>
      </c>
      <c r="D19" s="60">
        <f>D6*campo1+D7*campo2+D8*campo3+D9*campo4+D10*campo5+D11*campo6+D12*campo7+D13*campo8+D14*campo9+15:15*campo10+D16*campo11+D17*campo12</f>
        <v>16571160</v>
      </c>
      <c r="E19" s="60"/>
      <c r="F19" s="60">
        <f>F6*campo1+F7*campo2+F8*campo3+F9*campo4+F10*campo5+F11*campo6+F12*campo7+F13*campo8+F14*campo9+15:15*campo10+F16*campo11+F17*campo12</f>
        <v>181020</v>
      </c>
      <c r="G19" s="60">
        <f>G6*campo1+G7*campo2+G8*campo3+G9*campo4+G10*campo5+G11*campo6+G12*campo7+G13*campo8+G14*campo9+15:15*campo10+G16*campo11+G17*campo12</f>
        <v>56944</v>
      </c>
      <c r="H19" s="60"/>
      <c r="I19" s="60">
        <f>I6*campo1+I7*campo2+I8*campo3+I9*campo4+I10*campo5+I11*campo6+I12*campo7+I13*campo8+I14*campo9+15:15*campo10+I16*campo11+I17*campo12</f>
        <v>10216</v>
      </c>
      <c r="J19" s="60">
        <f>J6*campo1+J7*campo2+J8*campo3+J9*campo4+J10*campo5+J11*campo6+J12*campo7+J13*campo8+J14*campo9+15:15*campo10+J16*campo11+J17*campo12</f>
        <v>9866</v>
      </c>
      <c r="K19" s="60"/>
      <c r="L19" s="9"/>
    </row>
    <row r="20" spans="1:12" s="13" customFormat="1" ht="19.5" customHeight="1">
      <c r="A20" s="11" t="s">
        <v>1</v>
      </c>
      <c r="B20" s="11"/>
      <c r="C20" s="61">
        <f>SUM(C6:C17)</f>
        <v>8596323</v>
      </c>
      <c r="D20" s="61">
        <f>SUM(D6:D17)</f>
        <v>16571160</v>
      </c>
      <c r="E20" s="61"/>
      <c r="F20" s="61">
        <f>SUM(F6:F17)</f>
        <v>181020</v>
      </c>
      <c r="G20" s="61">
        <f>SUM(G6:G17)</f>
        <v>56944</v>
      </c>
      <c r="H20" s="61"/>
      <c r="I20" s="61">
        <f>SUM(I6:I17)</f>
        <v>10216</v>
      </c>
      <c r="J20" s="61">
        <f>SUM(J6:J17)</f>
        <v>9866</v>
      </c>
      <c r="K20" s="68"/>
      <c r="L20" s="12"/>
    </row>
    <row r="21" spans="1:13" s="22" customFormat="1" ht="16.5" customHeight="1">
      <c r="A21" s="39">
        <v>2005</v>
      </c>
      <c r="B21" s="55"/>
      <c r="C21" s="30"/>
      <c r="D21" s="30"/>
      <c r="E21" s="49"/>
      <c r="F21" s="30"/>
      <c r="G21" s="30"/>
      <c r="H21" s="30"/>
      <c r="I21" s="30"/>
      <c r="J21" s="31"/>
      <c r="K21" s="31"/>
      <c r="L21" s="21"/>
      <c r="M21" s="21"/>
    </row>
    <row r="22" spans="1:16" s="23" customFormat="1" ht="11.25">
      <c r="A22" s="69" t="s">
        <v>23</v>
      </c>
      <c r="B22" s="40"/>
      <c r="C22" s="15">
        <v>756445</v>
      </c>
      <c r="D22" s="15">
        <v>1403576</v>
      </c>
      <c r="E22" s="47"/>
      <c r="F22" s="15">
        <v>17207</v>
      </c>
      <c r="G22" s="15">
        <v>6273</v>
      </c>
      <c r="H22" s="15"/>
      <c r="I22" s="15">
        <v>1096</v>
      </c>
      <c r="J22" s="15">
        <v>259</v>
      </c>
      <c r="K22" s="15"/>
      <c r="L22" s="7">
        <f aca="true" t="shared" si="0" ref="L22:L33">IF(OR(J22&gt;0,L23=1),1,0)</f>
        <v>1</v>
      </c>
      <c r="M22" s="8" t="s">
        <v>35</v>
      </c>
      <c r="N22" s="7" t="str">
        <f>IF(OR(J22&gt;0,L23=1),M22,"")</f>
        <v>gen.</v>
      </c>
      <c r="O22" s="70" t="s">
        <v>23</v>
      </c>
      <c r="P22" s="7" t="str">
        <f>IF(OR(J22&gt;0,L23=1),O22,"")</f>
        <v>gennaio</v>
      </c>
    </row>
    <row r="23" spans="1:16" ht="12" customHeight="1">
      <c r="A23" s="69" t="s">
        <v>24</v>
      </c>
      <c r="B23" s="40"/>
      <c r="C23" s="15">
        <v>783601</v>
      </c>
      <c r="D23" s="15">
        <v>1423184</v>
      </c>
      <c r="E23" s="47"/>
      <c r="F23" s="15">
        <v>15917</v>
      </c>
      <c r="G23" s="15">
        <v>5600</v>
      </c>
      <c r="H23" s="15"/>
      <c r="I23" s="15">
        <v>428</v>
      </c>
      <c r="J23" s="15">
        <v>106</v>
      </c>
      <c r="K23" s="15"/>
      <c r="L23" s="7">
        <f t="shared" si="0"/>
        <v>1</v>
      </c>
      <c r="M23" s="8" t="s">
        <v>36</v>
      </c>
      <c r="N23" s="7" t="str">
        <f aca="true" t="shared" si="1" ref="N23:N33">IF(OR(J23&gt;0,L24=1),M23,N22)</f>
        <v>feb.</v>
      </c>
      <c r="O23" s="70" t="s">
        <v>24</v>
      </c>
      <c r="P23" s="7" t="str">
        <f aca="true" t="shared" si="2" ref="P23:P33">IF(OR(J23&gt;0,L24=1),O23,P22)</f>
        <v>febbraio</v>
      </c>
    </row>
    <row r="24" spans="1:16" ht="11.25">
      <c r="A24" s="69" t="s">
        <v>25</v>
      </c>
      <c r="B24" s="23"/>
      <c r="C24" s="15">
        <v>864735</v>
      </c>
      <c r="D24" s="15">
        <v>1486584</v>
      </c>
      <c r="E24" s="47"/>
      <c r="F24" s="15">
        <v>16575</v>
      </c>
      <c r="G24" s="15">
        <v>6458</v>
      </c>
      <c r="H24" s="15"/>
      <c r="I24" s="15">
        <v>946</v>
      </c>
      <c r="J24" s="15">
        <v>46</v>
      </c>
      <c r="K24" s="15"/>
      <c r="L24" s="7">
        <f t="shared" si="0"/>
        <v>1</v>
      </c>
      <c r="M24" s="8" t="s">
        <v>37</v>
      </c>
      <c r="N24" s="7" t="str">
        <f t="shared" si="1"/>
        <v>mar.</v>
      </c>
      <c r="O24" s="70" t="s">
        <v>25</v>
      </c>
      <c r="P24" s="7" t="str">
        <f t="shared" si="2"/>
        <v>marzo</v>
      </c>
    </row>
    <row r="25" spans="1:16" ht="11.25">
      <c r="A25" s="69" t="s">
        <v>26</v>
      </c>
      <c r="B25" s="23"/>
      <c r="C25" s="15">
        <v>830879</v>
      </c>
      <c r="D25" s="15">
        <v>1410944</v>
      </c>
      <c r="E25" s="47"/>
      <c r="F25" s="15">
        <v>15653</v>
      </c>
      <c r="G25" s="15">
        <v>5591</v>
      </c>
      <c r="H25" s="15"/>
      <c r="I25" s="15">
        <v>298</v>
      </c>
      <c r="J25" s="15">
        <v>37</v>
      </c>
      <c r="K25" s="15"/>
      <c r="L25" s="7">
        <f t="shared" si="0"/>
        <v>1</v>
      </c>
      <c r="M25" s="8" t="s">
        <v>38</v>
      </c>
      <c r="N25" s="7" t="str">
        <f t="shared" si="1"/>
        <v>apr.</v>
      </c>
      <c r="O25" s="70" t="s">
        <v>26</v>
      </c>
      <c r="P25" s="7" t="str">
        <f t="shared" si="2"/>
        <v>aprile</v>
      </c>
    </row>
    <row r="26" spans="1:16" ht="11.25">
      <c r="A26" s="69" t="s">
        <v>27</v>
      </c>
      <c r="B26" s="23"/>
      <c r="C26" s="16">
        <v>816138</v>
      </c>
      <c r="D26" s="16">
        <v>1375056</v>
      </c>
      <c r="E26" s="47"/>
      <c r="F26" s="16">
        <v>14959</v>
      </c>
      <c r="G26" s="16">
        <v>4272</v>
      </c>
      <c r="H26" s="15"/>
      <c r="I26" s="16">
        <v>357</v>
      </c>
      <c r="J26" s="16">
        <v>25</v>
      </c>
      <c r="K26" s="16"/>
      <c r="L26" s="7">
        <f t="shared" si="0"/>
        <v>1</v>
      </c>
      <c r="M26" s="8" t="s">
        <v>39</v>
      </c>
      <c r="N26" s="7" t="str">
        <f t="shared" si="1"/>
        <v>mag.</v>
      </c>
      <c r="O26" s="70" t="s">
        <v>27</v>
      </c>
      <c r="P26" s="7" t="str">
        <f t="shared" si="2"/>
        <v>maggio</v>
      </c>
    </row>
    <row r="27" spans="1:16" ht="11.25">
      <c r="A27" s="69" t="s">
        <v>28</v>
      </c>
      <c r="B27" s="23"/>
      <c r="C27" s="16">
        <v>716292</v>
      </c>
      <c r="D27" s="16">
        <v>1109472</v>
      </c>
      <c r="E27" s="47"/>
      <c r="F27" s="16">
        <v>11488</v>
      </c>
      <c r="G27" s="16">
        <v>1695</v>
      </c>
      <c r="H27" s="15"/>
      <c r="I27" s="16">
        <v>177</v>
      </c>
      <c r="J27" s="16">
        <v>17</v>
      </c>
      <c r="K27" s="16"/>
      <c r="L27" s="7">
        <f t="shared" si="0"/>
        <v>1</v>
      </c>
      <c r="M27" s="8" t="s">
        <v>40</v>
      </c>
      <c r="N27" s="7" t="str">
        <f t="shared" si="1"/>
        <v>giu.</v>
      </c>
      <c r="O27" s="70" t="s">
        <v>28</v>
      </c>
      <c r="P27" s="7" t="str">
        <f t="shared" si="2"/>
        <v>giugno</v>
      </c>
    </row>
    <row r="28" spans="1:16" ht="11.25">
      <c r="A28" s="69" t="s">
        <v>29</v>
      </c>
      <c r="B28" s="23"/>
      <c r="C28" s="16">
        <v>629987</v>
      </c>
      <c r="D28" s="16">
        <v>865424</v>
      </c>
      <c r="E28" s="47"/>
      <c r="F28" s="62">
        <v>7320</v>
      </c>
      <c r="G28" s="16">
        <v>905</v>
      </c>
      <c r="H28" s="15"/>
      <c r="I28" s="16">
        <v>148</v>
      </c>
      <c r="J28" s="16">
        <v>25</v>
      </c>
      <c r="K28" s="16"/>
      <c r="L28" s="7">
        <f t="shared" si="0"/>
        <v>1</v>
      </c>
      <c r="M28" s="8" t="s">
        <v>41</v>
      </c>
      <c r="N28" s="7" t="str">
        <f t="shared" si="1"/>
        <v>lug.</v>
      </c>
      <c r="O28" s="70" t="s">
        <v>29</v>
      </c>
      <c r="P28" s="7" t="str">
        <f t="shared" si="2"/>
        <v>luglio</v>
      </c>
    </row>
    <row r="29" spans="1:16" ht="11.25">
      <c r="A29" s="69" t="s">
        <v>30</v>
      </c>
      <c r="B29" s="23"/>
      <c r="C29" s="16">
        <v>446635</v>
      </c>
      <c r="D29" s="16">
        <v>673656</v>
      </c>
      <c r="E29" s="47"/>
      <c r="F29" s="16">
        <v>12041</v>
      </c>
      <c r="G29" s="16">
        <v>1881</v>
      </c>
      <c r="H29" s="15"/>
      <c r="I29" s="16">
        <v>830</v>
      </c>
      <c r="J29" s="16">
        <v>599</v>
      </c>
      <c r="K29" s="16"/>
      <c r="L29" s="7">
        <f t="shared" si="0"/>
        <v>1</v>
      </c>
      <c r="M29" s="8" t="s">
        <v>42</v>
      </c>
      <c r="N29" s="7" t="str">
        <f t="shared" si="1"/>
        <v>ago.</v>
      </c>
      <c r="O29" s="70" t="s">
        <v>30</v>
      </c>
      <c r="P29" s="7" t="str">
        <f t="shared" si="2"/>
        <v>agosto</v>
      </c>
    </row>
    <row r="30" spans="1:16" ht="11.25">
      <c r="A30" s="69" t="s">
        <v>31</v>
      </c>
      <c r="B30" s="23"/>
      <c r="C30" s="16">
        <v>882462</v>
      </c>
      <c r="D30" s="16">
        <v>1384152</v>
      </c>
      <c r="E30" s="47"/>
      <c r="F30" s="16">
        <v>15997</v>
      </c>
      <c r="G30" s="16">
        <v>5654</v>
      </c>
      <c r="H30" s="15"/>
      <c r="I30" s="16">
        <v>1853</v>
      </c>
      <c r="J30" s="16">
        <v>6858</v>
      </c>
      <c r="K30" s="16"/>
      <c r="L30" s="7">
        <f t="shared" si="0"/>
        <v>1</v>
      </c>
      <c r="M30" s="8" t="s">
        <v>43</v>
      </c>
      <c r="N30" s="7" t="str">
        <f t="shared" si="1"/>
        <v>set.</v>
      </c>
      <c r="O30" s="70" t="s">
        <v>31</v>
      </c>
      <c r="P30" s="7" t="str">
        <f t="shared" si="2"/>
        <v>settembre</v>
      </c>
    </row>
    <row r="31" spans="1:16" ht="11.25">
      <c r="A31" s="69" t="s">
        <v>32</v>
      </c>
      <c r="B31" s="23"/>
      <c r="C31" s="16">
        <v>941364</v>
      </c>
      <c r="D31" s="16">
        <v>1393424</v>
      </c>
      <c r="E31" s="47"/>
      <c r="F31" s="16">
        <v>15334</v>
      </c>
      <c r="G31" s="16">
        <v>6610</v>
      </c>
      <c r="H31" s="15"/>
      <c r="I31" s="16">
        <v>1044</v>
      </c>
      <c r="J31" s="16">
        <v>1556</v>
      </c>
      <c r="K31" s="16"/>
      <c r="L31" s="7">
        <f t="shared" si="0"/>
        <v>1</v>
      </c>
      <c r="M31" s="8" t="s">
        <v>44</v>
      </c>
      <c r="N31" s="7" t="str">
        <f t="shared" si="1"/>
        <v>ott.</v>
      </c>
      <c r="O31" s="70" t="s">
        <v>32</v>
      </c>
      <c r="P31" s="7" t="str">
        <f t="shared" si="2"/>
        <v>ottobre</v>
      </c>
    </row>
    <row r="32" spans="1:16" ht="11.25">
      <c r="A32" s="69" t="s">
        <v>33</v>
      </c>
      <c r="B32" s="23"/>
      <c r="C32" s="16">
        <v>889633</v>
      </c>
      <c r="D32" s="16">
        <v>1411736</v>
      </c>
      <c r="E32" s="47"/>
      <c r="F32" s="16">
        <v>16155</v>
      </c>
      <c r="G32" s="16">
        <v>7333</v>
      </c>
      <c r="H32" s="15"/>
      <c r="I32" s="16">
        <v>664</v>
      </c>
      <c r="J32" s="16">
        <v>432</v>
      </c>
      <c r="K32" s="16"/>
      <c r="L32" s="7">
        <f t="shared" si="0"/>
        <v>1</v>
      </c>
      <c r="M32" s="8" t="s">
        <v>45</v>
      </c>
      <c r="N32" s="7" t="str">
        <f t="shared" si="1"/>
        <v>nov.</v>
      </c>
      <c r="O32" s="70" t="s">
        <v>33</v>
      </c>
      <c r="P32" s="7" t="str">
        <f t="shared" si="2"/>
        <v>novembre</v>
      </c>
    </row>
    <row r="33" spans="1:16" ht="11.25">
      <c r="A33" s="69" t="s">
        <v>34</v>
      </c>
      <c r="B33" s="23"/>
      <c r="C33" s="16">
        <v>934199</v>
      </c>
      <c r="D33" s="16">
        <v>1362864</v>
      </c>
      <c r="E33" s="47"/>
      <c r="F33" s="16">
        <v>12941</v>
      </c>
      <c r="G33" s="16">
        <v>3651</v>
      </c>
      <c r="H33" s="15"/>
      <c r="I33" s="16">
        <v>2492</v>
      </c>
      <c r="J33" s="16">
        <v>123</v>
      </c>
      <c r="K33" s="16"/>
      <c r="L33" s="7">
        <f t="shared" si="0"/>
        <v>1</v>
      </c>
      <c r="M33" s="8" t="s">
        <v>46</v>
      </c>
      <c r="N33" s="7" t="str">
        <f t="shared" si="1"/>
        <v>dic.</v>
      </c>
      <c r="O33" s="70" t="s">
        <v>34</v>
      </c>
      <c r="P33" s="7" t="str">
        <f t="shared" si="2"/>
        <v>dicembre</v>
      </c>
    </row>
    <row r="34" spans="1:11" ht="6.75" customHeight="1">
      <c r="A34" s="23"/>
      <c r="B34" s="23"/>
      <c r="C34" s="15"/>
      <c r="D34" s="15"/>
      <c r="E34" s="47"/>
      <c r="F34" s="15"/>
      <c r="G34" s="15"/>
      <c r="H34" s="15"/>
      <c r="I34" s="15"/>
      <c r="J34" s="15"/>
      <c r="K34" s="15"/>
    </row>
    <row r="35" spans="1:16" ht="12">
      <c r="A35" s="18" t="str">
        <f>"gen.-"&amp;N35</f>
        <v>gen.-dic.</v>
      </c>
      <c r="B35" s="41"/>
      <c r="C35" s="57">
        <f>SUM(C21:C33)</f>
        <v>9492370</v>
      </c>
      <c r="D35" s="57">
        <f>SUM(D21:D33)</f>
        <v>15300072</v>
      </c>
      <c r="E35" s="58"/>
      <c r="F35" s="57">
        <f>SUM(F21:F33)</f>
        <v>171587</v>
      </c>
      <c r="G35" s="57">
        <f>SUM(G21:G33)</f>
        <v>55923</v>
      </c>
      <c r="H35" s="28"/>
      <c r="I35" s="57">
        <f>SUM(I21:I33)</f>
        <v>10333</v>
      </c>
      <c r="J35" s="57">
        <f>SUM(J21:J33)</f>
        <v>10083</v>
      </c>
      <c r="K35" s="57"/>
      <c r="M35" s="10"/>
      <c r="N35" s="10" t="str">
        <f>N33</f>
        <v>dic.</v>
      </c>
      <c r="O35" s="10"/>
      <c r="P35" s="10" t="str">
        <f>P33</f>
        <v>dicembre</v>
      </c>
    </row>
    <row r="36" spans="1:11" ht="19.5" customHeight="1">
      <c r="A36" s="42" t="s">
        <v>1</v>
      </c>
      <c r="B36" s="42"/>
      <c r="C36" s="29">
        <f>SUM(C22:C33)</f>
        <v>9492370</v>
      </c>
      <c r="D36" s="29">
        <f>SUM(D22:D33)</f>
        <v>15300072</v>
      </c>
      <c r="E36" s="48"/>
      <c r="F36" s="29">
        <f>SUM(F22:F33)</f>
        <v>171587</v>
      </c>
      <c r="G36" s="29">
        <f>SUM(G22:G33)</f>
        <v>55923</v>
      </c>
      <c r="H36" s="29"/>
      <c r="I36" s="29">
        <f>SUM(I22:I33)</f>
        <v>10333</v>
      </c>
      <c r="J36" s="29">
        <f>SUM(J22:J33)</f>
        <v>10083</v>
      </c>
      <c r="K36" s="57"/>
    </row>
    <row r="37" spans="1:11" s="43" customFormat="1" ht="12.75" customHeight="1">
      <c r="A37" s="78" t="s">
        <v>10</v>
      </c>
      <c r="B37" s="78"/>
      <c r="C37" s="78"/>
      <c r="D37" s="78"/>
      <c r="E37" s="78"/>
      <c r="F37" s="78"/>
      <c r="G37" s="78"/>
      <c r="H37" s="78"/>
      <c r="I37" s="78"/>
      <c r="J37" s="78"/>
      <c r="K37" s="63"/>
    </row>
    <row r="38" spans="1:11" s="43" customFormat="1" ht="22.5" customHeight="1">
      <c r="A38" s="79" t="s">
        <v>11</v>
      </c>
      <c r="B38" s="79"/>
      <c r="C38" s="79"/>
      <c r="D38" s="79"/>
      <c r="E38" s="79"/>
      <c r="F38" s="79"/>
      <c r="G38" s="79"/>
      <c r="H38" s="79"/>
      <c r="I38" s="79"/>
      <c r="J38" s="79"/>
      <c r="K38" s="63"/>
    </row>
    <row r="39" spans="1:11" s="43" customFormat="1" ht="12" customHeight="1">
      <c r="A39" s="19" t="s">
        <v>13</v>
      </c>
      <c r="B39" s="19"/>
      <c r="C39" s="20"/>
      <c r="D39" s="20"/>
      <c r="E39" s="50"/>
      <c r="F39" s="20"/>
      <c r="G39" s="20"/>
      <c r="H39" s="32"/>
      <c r="I39" s="32"/>
      <c r="J39" s="33"/>
      <c r="K39" s="33"/>
    </row>
    <row r="40" spans="3:11" ht="11.25">
      <c r="C40" s="34"/>
      <c r="D40" s="34"/>
      <c r="E40" s="51"/>
      <c r="F40" s="34"/>
      <c r="G40" s="34"/>
      <c r="H40" s="34"/>
      <c r="I40" s="34"/>
      <c r="J40" s="35"/>
      <c r="K40" s="35"/>
    </row>
    <row r="42" ht="11.25" hidden="1"/>
  </sheetData>
  <sheetProtection/>
  <mergeCells count="4">
    <mergeCell ref="F3:G3"/>
    <mergeCell ref="I3:J3"/>
    <mergeCell ref="A37:J37"/>
    <mergeCell ref="A38:J38"/>
  </mergeCells>
  <printOptions/>
  <pageMargins left="0.75" right="0.75" top="1" bottom="1" header="0.5" footer="0.5"/>
  <pageSetup fitToHeight="1" fitToWidth="1" horizontalDpi="600" verticalDpi="600" orientation="landscape" paperSize="9" scale="95" r:id="rId1"/>
  <headerFooter alignWithMargins="0">
    <oddHeader>&amp;R&amp;F</oddHeader>
    <oddFooter>&amp;LComune di Bologna - Settore Programmazione, Controlli e Statistica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1" sqref="A1"/>
    </sheetView>
  </sheetViews>
  <sheetFormatPr defaultColWidth="19.75390625" defaultRowHeight="12"/>
  <cols>
    <col min="1" max="1" width="17.75390625" style="3" customWidth="1"/>
    <col min="2" max="2" width="2.125" style="3" customWidth="1"/>
    <col min="3" max="3" width="13.375" style="36" customWidth="1"/>
    <col min="4" max="4" width="15.25390625" style="36" customWidth="1"/>
    <col min="5" max="5" width="2.125" style="52" customWidth="1"/>
    <col min="6" max="7" width="11.75390625" style="36" customWidth="1"/>
    <col min="8" max="8" width="2.125" style="36" customWidth="1"/>
    <col min="9" max="11" width="11.75390625" style="36" customWidth="1"/>
    <col min="12" max="12" width="8.25390625" style="8" hidden="1" customWidth="1"/>
    <col min="13" max="14" width="4.75390625" style="3" hidden="1" customWidth="1"/>
    <col min="15" max="16" width="9.00390625" style="3" hidden="1" customWidth="1"/>
    <col min="17" max="17" width="9.00390625" style="3" customWidth="1"/>
    <col min="18" max="16384" width="19.75390625" style="3" customWidth="1"/>
  </cols>
  <sheetData>
    <row r="1" spans="1:11" ht="19.5" customHeight="1">
      <c r="A1" s="14" t="s">
        <v>18</v>
      </c>
      <c r="B1" s="14"/>
      <c r="C1" s="37"/>
      <c r="D1" s="37"/>
      <c r="E1" s="44"/>
      <c r="F1" s="37"/>
      <c r="G1" s="37"/>
      <c r="H1" s="37"/>
      <c r="I1" s="37"/>
      <c r="J1" s="37"/>
      <c r="K1" s="37"/>
    </row>
    <row r="2" spans="1:11" ht="19.5" customHeight="1">
      <c r="A2" s="14" t="str">
        <f>CONCATENATE("da ",A6," ",A5," a ",P35," ",A21)</f>
        <v>da gennaio 2003 a dicembre 2004</v>
      </c>
      <c r="B2" s="14"/>
      <c r="C2" s="37"/>
      <c r="D2" s="37"/>
      <c r="E2" s="44"/>
      <c r="F2" s="37"/>
      <c r="G2" s="37"/>
      <c r="H2" s="37"/>
      <c r="I2" s="37"/>
      <c r="J2" s="37"/>
      <c r="K2" s="37"/>
    </row>
    <row r="3" spans="1:17" s="2" customFormat="1" ht="18" customHeight="1">
      <c r="A3" s="24" t="s">
        <v>0</v>
      </c>
      <c r="B3" s="24"/>
      <c r="C3" s="53" t="s">
        <v>3</v>
      </c>
      <c r="D3" s="53" t="s">
        <v>4</v>
      </c>
      <c r="E3" s="54"/>
      <c r="F3" s="77" t="s">
        <v>5</v>
      </c>
      <c r="G3" s="77"/>
      <c r="H3" s="53"/>
      <c r="I3" s="77" t="s">
        <v>6</v>
      </c>
      <c r="J3" s="77"/>
      <c r="K3" s="66"/>
      <c r="L3" s="1"/>
      <c r="N3" s="3"/>
      <c r="O3" s="3"/>
      <c r="P3" s="3"/>
      <c r="Q3" s="3"/>
    </row>
    <row r="4" spans="1:17" s="4" customFormat="1" ht="15" customHeight="1">
      <c r="A4" s="38"/>
      <c r="B4" s="38"/>
      <c r="C4" s="25"/>
      <c r="D4" s="25" t="s">
        <v>7</v>
      </c>
      <c r="E4" s="45"/>
      <c r="F4" s="25" t="s">
        <v>8</v>
      </c>
      <c r="G4" s="25" t="s">
        <v>9</v>
      </c>
      <c r="H4" s="25"/>
      <c r="I4" s="25" t="s">
        <v>8</v>
      </c>
      <c r="J4" s="25" t="s">
        <v>9</v>
      </c>
      <c r="K4" s="67"/>
      <c r="L4" s="5"/>
      <c r="N4" s="3"/>
      <c r="O4" s="3"/>
      <c r="P4" s="3"/>
      <c r="Q4" s="3"/>
    </row>
    <row r="5" spans="1:12" ht="16.5" customHeight="1">
      <c r="A5" s="39">
        <v>2003</v>
      </c>
      <c r="B5" s="39"/>
      <c r="C5" s="26"/>
      <c r="D5" s="26"/>
      <c r="E5" s="46"/>
      <c r="F5" s="26"/>
      <c r="G5" s="26"/>
      <c r="H5" s="26"/>
      <c r="I5" s="26"/>
      <c r="J5" s="27"/>
      <c r="K5" s="27"/>
      <c r="L5" s="6"/>
    </row>
    <row r="6" spans="1:16" ht="12.75" customHeight="1">
      <c r="A6" s="69" t="s">
        <v>23</v>
      </c>
      <c r="C6" s="56">
        <v>540254</v>
      </c>
      <c r="D6" s="56">
        <v>1927248</v>
      </c>
      <c r="E6" s="47"/>
      <c r="F6" s="56">
        <v>21700</v>
      </c>
      <c r="G6" s="56">
        <v>7565</v>
      </c>
      <c r="H6" s="56"/>
      <c r="I6" s="56">
        <v>982</v>
      </c>
      <c r="J6" s="56">
        <v>213</v>
      </c>
      <c r="K6" s="56"/>
      <c r="L6" s="7"/>
      <c r="M6" s="8"/>
      <c r="N6" s="7"/>
      <c r="O6" s="8"/>
      <c r="P6" s="7"/>
    </row>
    <row r="7" spans="1:16" ht="11.25" customHeight="1">
      <c r="A7" s="69" t="s">
        <v>24</v>
      </c>
      <c r="B7" s="17"/>
      <c r="C7" s="15">
        <v>699179</v>
      </c>
      <c r="D7" s="15">
        <v>2249960</v>
      </c>
      <c r="E7" s="47"/>
      <c r="F7" s="15">
        <v>22144</v>
      </c>
      <c r="G7" s="15">
        <v>6257</v>
      </c>
      <c r="H7" s="15"/>
      <c r="I7" s="15">
        <v>394</v>
      </c>
      <c r="J7" s="15">
        <v>78</v>
      </c>
      <c r="K7" s="15"/>
      <c r="L7" s="7"/>
      <c r="M7" s="8"/>
      <c r="N7" s="7"/>
      <c r="O7" s="8"/>
      <c r="P7" s="7"/>
    </row>
    <row r="8" spans="1:16" ht="11.25" customHeight="1">
      <c r="A8" s="69" t="s">
        <v>25</v>
      </c>
      <c r="B8" s="17"/>
      <c r="C8" s="15">
        <v>456007</v>
      </c>
      <c r="D8" s="15">
        <v>1282512</v>
      </c>
      <c r="E8" s="47"/>
      <c r="F8" s="15">
        <v>15731</v>
      </c>
      <c r="G8" s="15">
        <v>6878</v>
      </c>
      <c r="H8" s="15"/>
      <c r="I8" s="15">
        <v>247</v>
      </c>
      <c r="J8" s="15">
        <v>50</v>
      </c>
      <c r="K8" s="15"/>
      <c r="L8" s="7"/>
      <c r="M8" s="8"/>
      <c r="N8" s="7"/>
      <c r="O8" s="8"/>
      <c r="P8" s="7"/>
    </row>
    <row r="9" spans="1:16" ht="11.25" customHeight="1">
      <c r="A9" s="69" t="s">
        <v>26</v>
      </c>
      <c r="B9" s="17"/>
      <c r="C9" s="15">
        <v>479613</v>
      </c>
      <c r="D9" s="15">
        <v>1513408</v>
      </c>
      <c r="E9" s="47"/>
      <c r="F9" s="15">
        <v>16576</v>
      </c>
      <c r="G9" s="15">
        <v>4439</v>
      </c>
      <c r="H9" s="15"/>
      <c r="I9" s="15">
        <v>189</v>
      </c>
      <c r="J9" s="15">
        <v>15</v>
      </c>
      <c r="K9" s="15"/>
      <c r="L9" s="7"/>
      <c r="M9" s="8"/>
      <c r="N9" s="7"/>
      <c r="O9" s="8"/>
      <c r="P9" s="7"/>
    </row>
    <row r="10" spans="1:16" ht="11.25" customHeight="1">
      <c r="A10" s="69" t="s">
        <v>27</v>
      </c>
      <c r="B10" s="17"/>
      <c r="C10" s="16">
        <v>559619</v>
      </c>
      <c r="D10" s="16">
        <v>1617576</v>
      </c>
      <c r="E10" s="47"/>
      <c r="F10" s="16">
        <v>16847</v>
      </c>
      <c r="G10" s="16">
        <v>4529</v>
      </c>
      <c r="H10" s="15"/>
      <c r="I10" s="16">
        <v>185</v>
      </c>
      <c r="J10" s="16">
        <v>16</v>
      </c>
      <c r="K10" s="16"/>
      <c r="L10" s="7"/>
      <c r="M10" s="8"/>
      <c r="N10" s="7"/>
      <c r="O10" s="8"/>
      <c r="P10" s="7"/>
    </row>
    <row r="11" spans="1:16" ht="11.25" customHeight="1">
      <c r="A11" s="69" t="s">
        <v>28</v>
      </c>
      <c r="B11" s="17"/>
      <c r="C11" s="16">
        <v>481921</v>
      </c>
      <c r="D11" s="16">
        <v>1365680</v>
      </c>
      <c r="E11" s="47"/>
      <c r="F11" s="16">
        <v>13995</v>
      </c>
      <c r="G11" s="16">
        <v>2091</v>
      </c>
      <c r="H11" s="15"/>
      <c r="I11" s="16">
        <v>124</v>
      </c>
      <c r="J11" s="16">
        <v>12</v>
      </c>
      <c r="K11" s="16"/>
      <c r="L11" s="7"/>
      <c r="M11" s="8"/>
      <c r="N11" s="7"/>
      <c r="O11" s="8"/>
      <c r="P11" s="7"/>
    </row>
    <row r="12" spans="1:16" ht="11.25" customHeight="1">
      <c r="A12" s="69" t="s">
        <v>29</v>
      </c>
      <c r="B12" s="17"/>
      <c r="C12" s="16">
        <v>444874</v>
      </c>
      <c r="D12" s="16">
        <v>1210952</v>
      </c>
      <c r="E12" s="47"/>
      <c r="F12" s="16">
        <v>9104</v>
      </c>
      <c r="G12" s="16">
        <v>871</v>
      </c>
      <c r="H12" s="15"/>
      <c r="I12" s="16">
        <v>163</v>
      </c>
      <c r="J12" s="16">
        <v>22</v>
      </c>
      <c r="K12" s="16"/>
      <c r="L12" s="7"/>
      <c r="M12" s="8"/>
      <c r="N12" s="7"/>
      <c r="O12" s="8"/>
      <c r="P12" s="7"/>
    </row>
    <row r="13" spans="1:16" ht="11.25" customHeight="1">
      <c r="A13" s="69" t="s">
        <v>30</v>
      </c>
      <c r="B13" s="17"/>
      <c r="C13" s="16">
        <v>280569</v>
      </c>
      <c r="D13" s="16">
        <v>763952</v>
      </c>
      <c r="E13" s="47"/>
      <c r="F13" s="16">
        <v>12582</v>
      </c>
      <c r="G13" s="16">
        <v>1746</v>
      </c>
      <c r="H13" s="15"/>
      <c r="I13" s="16">
        <v>933</v>
      </c>
      <c r="J13" s="16">
        <v>592</v>
      </c>
      <c r="K13" s="16"/>
      <c r="L13" s="7"/>
      <c r="M13" s="8"/>
      <c r="N13" s="7"/>
      <c r="O13" s="8"/>
      <c r="P13" s="7"/>
    </row>
    <row r="14" spans="1:16" ht="11.25" customHeight="1">
      <c r="A14" s="69" t="s">
        <v>31</v>
      </c>
      <c r="B14" s="17"/>
      <c r="C14" s="16">
        <v>648531</v>
      </c>
      <c r="D14" s="16">
        <v>1711024</v>
      </c>
      <c r="E14" s="47"/>
      <c r="F14" s="16">
        <v>18676</v>
      </c>
      <c r="G14" s="16">
        <v>6229</v>
      </c>
      <c r="H14" s="15"/>
      <c r="I14" s="16">
        <v>2107</v>
      </c>
      <c r="J14" s="16">
        <v>6769</v>
      </c>
      <c r="K14" s="16"/>
      <c r="L14" s="7"/>
      <c r="M14" s="8"/>
      <c r="N14" s="7"/>
      <c r="O14" s="8"/>
      <c r="P14" s="7"/>
    </row>
    <row r="15" spans="1:16" ht="11.25" customHeight="1">
      <c r="A15" s="69" t="s">
        <v>32</v>
      </c>
      <c r="B15" s="17"/>
      <c r="C15" s="16">
        <v>736065</v>
      </c>
      <c r="D15" s="16">
        <v>1833144</v>
      </c>
      <c r="E15" s="47"/>
      <c r="F15" s="16">
        <v>18745</v>
      </c>
      <c r="G15" s="16">
        <v>7790</v>
      </c>
      <c r="H15" s="15"/>
      <c r="I15" s="16">
        <v>1121</v>
      </c>
      <c r="J15" s="16">
        <v>1426</v>
      </c>
      <c r="K15" s="16"/>
      <c r="L15" s="7"/>
      <c r="M15" s="8"/>
      <c r="N15" s="7"/>
      <c r="O15" s="8"/>
      <c r="P15" s="7"/>
    </row>
    <row r="16" spans="1:16" ht="11.25" customHeight="1">
      <c r="A16" s="69" t="s">
        <v>33</v>
      </c>
      <c r="B16" s="17"/>
      <c r="C16" s="16">
        <v>617991</v>
      </c>
      <c r="D16" s="16">
        <v>1559936</v>
      </c>
      <c r="E16" s="47"/>
      <c r="F16" s="16">
        <v>16752</v>
      </c>
      <c r="G16" s="16">
        <v>7454</v>
      </c>
      <c r="H16" s="15"/>
      <c r="I16" s="16">
        <v>626</v>
      </c>
      <c r="J16" s="16">
        <v>377</v>
      </c>
      <c r="K16" s="16"/>
      <c r="L16" s="7"/>
      <c r="M16" s="8"/>
      <c r="N16" s="7"/>
      <c r="O16" s="8"/>
      <c r="P16" s="7"/>
    </row>
    <row r="17" spans="1:16" ht="11.25" customHeight="1">
      <c r="A17" s="69" t="s">
        <v>34</v>
      </c>
      <c r="B17" s="17"/>
      <c r="C17" s="16">
        <v>774227</v>
      </c>
      <c r="D17" s="16">
        <v>1587072</v>
      </c>
      <c r="E17" s="47"/>
      <c r="F17" s="16">
        <v>14507</v>
      </c>
      <c r="G17" s="16">
        <v>3764</v>
      </c>
      <c r="H17" s="15"/>
      <c r="I17" s="16">
        <v>2139</v>
      </c>
      <c r="J17" s="16">
        <v>104</v>
      </c>
      <c r="K17" s="16"/>
      <c r="L17" s="7"/>
      <c r="M17" s="8"/>
      <c r="N17" s="7"/>
      <c r="O17" s="8"/>
      <c r="P17" s="7"/>
    </row>
    <row r="18" spans="1:11" ht="6.75" customHeight="1">
      <c r="A18" s="17"/>
      <c r="B18" s="17"/>
      <c r="C18" s="15"/>
      <c r="D18" s="15"/>
      <c r="E18" s="47"/>
      <c r="F18" s="15"/>
      <c r="G18" s="15"/>
      <c r="H18" s="15"/>
      <c r="I18" s="15"/>
      <c r="J18" s="15"/>
      <c r="K18" s="15"/>
    </row>
    <row r="19" spans="1:12" s="10" customFormat="1" ht="11.25" customHeight="1">
      <c r="A19" s="18" t="str">
        <f>"gen.-"&amp;N35</f>
        <v>gen.-dic.</v>
      </c>
      <c r="B19" s="18"/>
      <c r="C19" s="60">
        <f>C6*campo1+C7*campo2+C8*campo3+C9*campo4+C10*campo5+C11*campo6+C12*campo7+C13*campo8+C14*campo9+15:15*campo10+C16*campo11+C17*campo12</f>
        <v>6718850</v>
      </c>
      <c r="D19" s="60">
        <f>D6*campo1+D7*campo2+D8*campo3+D9*campo4+D10*campo5+D11*campo6+D12*campo7+D13*campo8+D14*campo9+15:15*campo10+D16*campo11+D17*campo12</f>
        <v>18622464</v>
      </c>
      <c r="E19" s="60"/>
      <c r="F19" s="60">
        <f>F6*campo1+F7*campo2+F8*campo3+F9*campo4+F10*campo5+F11*campo6+F12*campo7+F13*campo8+F14*campo9+15:15*campo10+F16*campo11+F17*campo12</f>
        <v>197359</v>
      </c>
      <c r="G19" s="60">
        <f>G6*campo1+G7*campo2+G8*campo3+G9*campo4+G10*campo5+G11*campo6+G12*campo7+G13*campo8+G14*campo9+15:15*campo10+G16*campo11+G17*campo12</f>
        <v>59613</v>
      </c>
      <c r="H19" s="60"/>
      <c r="I19" s="60">
        <f>I6*campo1+I7*campo2+I8*campo3+I9*campo4+I10*campo5+I11*campo6+I12*campo7+I13*campo8+I14*campo9+15:15*campo10+I16*campo11+I17*campo12</f>
        <v>9210</v>
      </c>
      <c r="J19" s="60">
        <f>J6*campo1+J7*campo2+J8*campo3+J9*campo4+J10*campo5+J11*campo6+J12*campo7+J13*campo8+J14*campo9+15:15*campo10+J16*campo11+J17*campo12</f>
        <v>9674</v>
      </c>
      <c r="K19" s="60"/>
      <c r="L19" s="9"/>
    </row>
    <row r="20" spans="1:12" s="13" customFormat="1" ht="19.5" customHeight="1">
      <c r="A20" s="11" t="s">
        <v>1</v>
      </c>
      <c r="B20" s="11"/>
      <c r="C20" s="61">
        <f>SUM(C6:C17)</f>
        <v>6718850</v>
      </c>
      <c r="D20" s="61">
        <f>SUM(D6:D17)</f>
        <v>18622464</v>
      </c>
      <c r="E20" s="61"/>
      <c r="F20" s="61">
        <f>SUM(F6:F17)</f>
        <v>197359</v>
      </c>
      <c r="G20" s="61">
        <f>SUM(G6:G17)</f>
        <v>59613</v>
      </c>
      <c r="H20" s="61"/>
      <c r="I20" s="61">
        <f>SUM(I6:I17)</f>
        <v>9210</v>
      </c>
      <c r="J20" s="61">
        <f>SUM(J6:J17)</f>
        <v>9674</v>
      </c>
      <c r="K20" s="68"/>
      <c r="L20" s="12"/>
    </row>
    <row r="21" spans="1:13" s="22" customFormat="1" ht="16.5" customHeight="1">
      <c r="A21" s="39">
        <v>2004</v>
      </c>
      <c r="B21" s="55"/>
      <c r="C21" s="30"/>
      <c r="D21" s="30"/>
      <c r="E21" s="49"/>
      <c r="F21" s="30"/>
      <c r="G21" s="30"/>
      <c r="H21" s="30"/>
      <c r="I21" s="30"/>
      <c r="J21" s="31"/>
      <c r="K21" s="31"/>
      <c r="L21" s="21"/>
      <c r="M21" s="21"/>
    </row>
    <row r="22" spans="1:16" s="23" customFormat="1" ht="11.25">
      <c r="A22" s="69" t="s">
        <v>23</v>
      </c>
      <c r="B22" s="40"/>
      <c r="C22" s="15">
        <v>626227</v>
      </c>
      <c r="D22" s="15">
        <v>1521984</v>
      </c>
      <c r="E22" s="47"/>
      <c r="F22" s="15">
        <v>19199</v>
      </c>
      <c r="G22" s="15">
        <v>6784</v>
      </c>
      <c r="H22" s="15"/>
      <c r="I22" s="15">
        <v>1036</v>
      </c>
      <c r="J22" s="15">
        <v>238</v>
      </c>
      <c r="K22" s="15"/>
      <c r="L22" s="7">
        <f aca="true" t="shared" si="0" ref="L22:L33">IF(OR(J22&gt;0,L23=1),1,0)</f>
        <v>1</v>
      </c>
      <c r="M22" s="8" t="s">
        <v>35</v>
      </c>
      <c r="N22" s="7" t="str">
        <f>IF(OR(J22&gt;0,L23=1),M22,"")</f>
        <v>gen.</v>
      </c>
      <c r="O22" s="70" t="s">
        <v>23</v>
      </c>
      <c r="P22" s="7" t="str">
        <f>IF(OR(J22&gt;0,L23=1),O22,"")</f>
        <v>gennaio</v>
      </c>
    </row>
    <row r="23" spans="1:16" ht="12" customHeight="1">
      <c r="A23" s="69" t="s">
        <v>24</v>
      </c>
      <c r="B23" s="40"/>
      <c r="C23" s="15">
        <v>604742</v>
      </c>
      <c r="D23" s="15">
        <v>1503704</v>
      </c>
      <c r="E23" s="47"/>
      <c r="F23" s="15">
        <v>16359</v>
      </c>
      <c r="G23" s="15">
        <v>5521</v>
      </c>
      <c r="H23" s="15"/>
      <c r="I23" s="15">
        <v>400</v>
      </c>
      <c r="J23" s="15">
        <v>90</v>
      </c>
      <c r="K23" s="15"/>
      <c r="L23" s="7">
        <f t="shared" si="0"/>
        <v>1</v>
      </c>
      <c r="M23" s="8" t="s">
        <v>36</v>
      </c>
      <c r="N23" s="7" t="str">
        <f aca="true" t="shared" si="1" ref="N23:N33">IF(OR(J23&gt;0,L24=1),M23,N22)</f>
        <v>feb.</v>
      </c>
      <c r="O23" s="70" t="s">
        <v>24</v>
      </c>
      <c r="P23" s="7" t="str">
        <f aca="true" t="shared" si="2" ref="P23:P33">IF(OR(J23&gt;0,L24=1),O23,P22)</f>
        <v>febbraio</v>
      </c>
    </row>
    <row r="24" spans="1:16" ht="11.25">
      <c r="A24" s="69" t="s">
        <v>25</v>
      </c>
      <c r="B24" s="23"/>
      <c r="C24" s="15">
        <v>825175</v>
      </c>
      <c r="D24" s="15">
        <v>1784392</v>
      </c>
      <c r="E24" s="47"/>
      <c r="F24" s="15">
        <v>19343</v>
      </c>
      <c r="G24" s="15">
        <v>8310</v>
      </c>
      <c r="H24" s="15"/>
      <c r="I24" s="15">
        <v>946</v>
      </c>
      <c r="J24" s="15">
        <v>48</v>
      </c>
      <c r="K24" s="15"/>
      <c r="L24" s="7">
        <f t="shared" si="0"/>
        <v>1</v>
      </c>
      <c r="M24" s="8" t="s">
        <v>37</v>
      </c>
      <c r="N24" s="7" t="str">
        <f t="shared" si="1"/>
        <v>mar.</v>
      </c>
      <c r="O24" s="70" t="s">
        <v>25</v>
      </c>
      <c r="P24" s="7" t="str">
        <f t="shared" si="2"/>
        <v>marzo</v>
      </c>
    </row>
    <row r="25" spans="1:16" ht="11.25">
      <c r="A25" s="69" t="s">
        <v>26</v>
      </c>
      <c r="B25" s="23"/>
      <c r="C25" s="15">
        <v>750061</v>
      </c>
      <c r="D25" s="15">
        <v>1493384</v>
      </c>
      <c r="E25" s="47"/>
      <c r="F25" s="15">
        <v>15798</v>
      </c>
      <c r="G25" s="15">
        <v>4079</v>
      </c>
      <c r="H25" s="15"/>
      <c r="I25" s="15">
        <v>246</v>
      </c>
      <c r="J25" s="15">
        <v>27</v>
      </c>
      <c r="K25" s="15"/>
      <c r="L25" s="7">
        <f t="shared" si="0"/>
        <v>1</v>
      </c>
      <c r="M25" s="8" t="s">
        <v>38</v>
      </c>
      <c r="N25" s="7" t="str">
        <f t="shared" si="1"/>
        <v>apr.</v>
      </c>
      <c r="O25" s="70" t="s">
        <v>26</v>
      </c>
      <c r="P25" s="7" t="str">
        <f t="shared" si="2"/>
        <v>aprile</v>
      </c>
    </row>
    <row r="26" spans="1:16" ht="11.25">
      <c r="A26" s="69" t="s">
        <v>27</v>
      </c>
      <c r="B26" s="23"/>
      <c r="C26" s="16">
        <v>735750</v>
      </c>
      <c r="D26" s="16">
        <v>1476952</v>
      </c>
      <c r="E26" s="47"/>
      <c r="F26" s="16">
        <v>15854</v>
      </c>
      <c r="G26" s="16">
        <v>4562</v>
      </c>
      <c r="H26" s="15"/>
      <c r="I26" s="16">
        <v>195</v>
      </c>
      <c r="J26" s="16">
        <v>18</v>
      </c>
      <c r="K26" s="16"/>
      <c r="L26" s="7">
        <f t="shared" si="0"/>
        <v>1</v>
      </c>
      <c r="M26" s="8" t="s">
        <v>39</v>
      </c>
      <c r="N26" s="7" t="str">
        <f t="shared" si="1"/>
        <v>mag.</v>
      </c>
      <c r="O26" s="70" t="s">
        <v>27</v>
      </c>
      <c r="P26" s="7" t="str">
        <f t="shared" si="2"/>
        <v>maggio</v>
      </c>
    </row>
    <row r="27" spans="1:16" ht="11.25">
      <c r="A27" s="69" t="s">
        <v>28</v>
      </c>
      <c r="B27" s="23"/>
      <c r="C27" s="16">
        <v>658340</v>
      </c>
      <c r="D27" s="16">
        <v>1256368</v>
      </c>
      <c r="E27" s="47"/>
      <c r="F27" s="16">
        <v>12923</v>
      </c>
      <c r="G27" s="16">
        <v>1928</v>
      </c>
      <c r="H27" s="15"/>
      <c r="I27" s="16">
        <v>151</v>
      </c>
      <c r="J27" s="16">
        <v>19</v>
      </c>
      <c r="K27" s="16"/>
      <c r="L27" s="7">
        <f t="shared" si="0"/>
        <v>1</v>
      </c>
      <c r="M27" s="8" t="s">
        <v>40</v>
      </c>
      <c r="N27" s="7" t="str">
        <f t="shared" si="1"/>
        <v>giu.</v>
      </c>
      <c r="O27" s="70" t="s">
        <v>28</v>
      </c>
      <c r="P27" s="7" t="str">
        <f t="shared" si="2"/>
        <v>giugno</v>
      </c>
    </row>
    <row r="28" spans="1:16" ht="11.25">
      <c r="A28" s="69" t="s">
        <v>29</v>
      </c>
      <c r="B28" s="23"/>
      <c r="C28" s="16">
        <v>587101</v>
      </c>
      <c r="D28" s="16">
        <v>972880</v>
      </c>
      <c r="E28" s="47"/>
      <c r="F28" s="16">
        <v>7850</v>
      </c>
      <c r="G28" s="16">
        <v>955</v>
      </c>
      <c r="H28" s="15"/>
      <c r="I28" s="16">
        <v>181</v>
      </c>
      <c r="J28" s="16">
        <v>26</v>
      </c>
      <c r="K28" s="16"/>
      <c r="L28" s="7">
        <f t="shared" si="0"/>
        <v>1</v>
      </c>
      <c r="M28" s="8" t="s">
        <v>41</v>
      </c>
      <c r="N28" s="7" t="str">
        <f t="shared" si="1"/>
        <v>lug.</v>
      </c>
      <c r="O28" s="70" t="s">
        <v>29</v>
      </c>
      <c r="P28" s="7" t="str">
        <f t="shared" si="2"/>
        <v>luglio</v>
      </c>
    </row>
    <row r="29" spans="1:16" ht="11.25">
      <c r="A29" s="69" t="s">
        <v>30</v>
      </c>
      <c r="B29" s="23"/>
      <c r="C29" s="16">
        <v>396480</v>
      </c>
      <c r="D29" s="16">
        <v>692904</v>
      </c>
      <c r="E29" s="47"/>
      <c r="F29" s="16">
        <v>12426</v>
      </c>
      <c r="G29" s="16">
        <v>1906</v>
      </c>
      <c r="H29" s="15"/>
      <c r="I29" s="16">
        <v>935</v>
      </c>
      <c r="J29" s="16">
        <v>672</v>
      </c>
      <c r="K29" s="16"/>
      <c r="L29" s="7">
        <f t="shared" si="0"/>
        <v>1</v>
      </c>
      <c r="M29" s="8" t="s">
        <v>42</v>
      </c>
      <c r="N29" s="7" t="str">
        <f t="shared" si="1"/>
        <v>ago.</v>
      </c>
      <c r="O29" s="70" t="s">
        <v>30</v>
      </c>
      <c r="P29" s="7" t="str">
        <f t="shared" si="2"/>
        <v>agosto</v>
      </c>
    </row>
    <row r="30" spans="1:16" ht="11.25">
      <c r="A30" s="69" t="s">
        <v>31</v>
      </c>
      <c r="B30" s="23"/>
      <c r="C30" s="16">
        <v>799801</v>
      </c>
      <c r="D30" s="16">
        <v>1465072</v>
      </c>
      <c r="E30" s="47"/>
      <c r="F30" s="16">
        <v>16861</v>
      </c>
      <c r="G30" s="16">
        <v>6249</v>
      </c>
      <c r="H30" s="15"/>
      <c r="I30" s="16">
        <v>1932</v>
      </c>
      <c r="J30" s="16">
        <v>6753</v>
      </c>
      <c r="K30" s="16"/>
      <c r="L30" s="7">
        <f t="shared" si="0"/>
        <v>1</v>
      </c>
      <c r="M30" s="8" t="s">
        <v>43</v>
      </c>
      <c r="N30" s="7" t="str">
        <f t="shared" si="1"/>
        <v>set.</v>
      </c>
      <c r="O30" s="70" t="s">
        <v>31</v>
      </c>
      <c r="P30" s="7" t="str">
        <f t="shared" si="2"/>
        <v>settembre</v>
      </c>
    </row>
    <row r="31" spans="1:16" ht="11.25">
      <c r="A31" s="69" t="s">
        <v>32</v>
      </c>
      <c r="B31" s="23"/>
      <c r="C31" s="16">
        <v>836493</v>
      </c>
      <c r="D31" s="16">
        <v>1486288</v>
      </c>
      <c r="E31" s="47"/>
      <c r="F31" s="16">
        <v>15257</v>
      </c>
      <c r="G31" s="16">
        <v>6402</v>
      </c>
      <c r="H31" s="15"/>
      <c r="I31" s="16">
        <v>1092</v>
      </c>
      <c r="J31" s="16">
        <v>1443</v>
      </c>
      <c r="K31" s="16"/>
      <c r="L31" s="7">
        <f t="shared" si="0"/>
        <v>1</v>
      </c>
      <c r="M31" s="8" t="s">
        <v>44</v>
      </c>
      <c r="N31" s="7" t="str">
        <f t="shared" si="1"/>
        <v>ott.</v>
      </c>
      <c r="O31" s="70" t="s">
        <v>32</v>
      </c>
      <c r="P31" s="7" t="str">
        <f t="shared" si="2"/>
        <v>ottobre</v>
      </c>
    </row>
    <row r="32" spans="1:16" ht="11.25">
      <c r="A32" s="69" t="s">
        <v>33</v>
      </c>
      <c r="B32" s="23"/>
      <c r="C32" s="16">
        <v>854974</v>
      </c>
      <c r="D32" s="16">
        <v>1466416</v>
      </c>
      <c r="E32" s="47"/>
      <c r="F32" s="16">
        <v>15648</v>
      </c>
      <c r="G32" s="16">
        <v>7151</v>
      </c>
      <c r="H32" s="15"/>
      <c r="I32" s="16">
        <v>695</v>
      </c>
      <c r="J32" s="16">
        <v>408</v>
      </c>
      <c r="K32" s="16"/>
      <c r="L32" s="7">
        <f t="shared" si="0"/>
        <v>1</v>
      </c>
      <c r="M32" s="8" t="s">
        <v>45</v>
      </c>
      <c r="N32" s="7" t="str">
        <f t="shared" si="1"/>
        <v>nov.</v>
      </c>
      <c r="O32" s="70" t="s">
        <v>33</v>
      </c>
      <c r="P32" s="7" t="str">
        <f t="shared" si="2"/>
        <v>novembre</v>
      </c>
    </row>
    <row r="33" spans="1:16" ht="11.25">
      <c r="A33" s="69" t="s">
        <v>34</v>
      </c>
      <c r="B33" s="23"/>
      <c r="C33" s="16">
        <v>921179</v>
      </c>
      <c r="D33" s="16">
        <v>1450816</v>
      </c>
      <c r="E33" s="47"/>
      <c r="F33" s="16">
        <v>13502</v>
      </c>
      <c r="G33" s="16">
        <v>3097</v>
      </c>
      <c r="H33" s="15"/>
      <c r="I33" s="16">
        <v>2407</v>
      </c>
      <c r="J33" s="16">
        <v>124</v>
      </c>
      <c r="K33" s="16"/>
      <c r="L33" s="7">
        <f t="shared" si="0"/>
        <v>1</v>
      </c>
      <c r="M33" s="8" t="s">
        <v>46</v>
      </c>
      <c r="N33" s="7" t="str">
        <f t="shared" si="1"/>
        <v>dic.</v>
      </c>
      <c r="O33" s="70" t="s">
        <v>34</v>
      </c>
      <c r="P33" s="7" t="str">
        <f t="shared" si="2"/>
        <v>dicembre</v>
      </c>
    </row>
    <row r="34" spans="1:11" ht="6.75" customHeight="1">
      <c r="A34" s="23"/>
      <c r="B34" s="23"/>
      <c r="C34" s="15"/>
      <c r="D34" s="15"/>
      <c r="E34" s="47"/>
      <c r="F34" s="15"/>
      <c r="G34" s="15"/>
      <c r="H34" s="15"/>
      <c r="I34" s="15"/>
      <c r="J34" s="15"/>
      <c r="K34" s="15"/>
    </row>
    <row r="35" spans="1:16" ht="12">
      <c r="A35" s="18" t="str">
        <f>"gen.-"&amp;N35</f>
        <v>gen.-dic.</v>
      </c>
      <c r="B35" s="41"/>
      <c r="C35" s="57">
        <f>SUM(C21:C33)</f>
        <v>8596323</v>
      </c>
      <c r="D35" s="57">
        <f>SUM(D21:D33)</f>
        <v>16571160</v>
      </c>
      <c r="E35" s="58"/>
      <c r="F35" s="57">
        <f>SUM(F21:F33)</f>
        <v>181020</v>
      </c>
      <c r="G35" s="57">
        <f>SUM(G21:G33)</f>
        <v>56944</v>
      </c>
      <c r="H35" s="28"/>
      <c r="I35" s="57">
        <f>SUM(I21:I33)</f>
        <v>10216</v>
      </c>
      <c r="J35" s="57">
        <f>SUM(J21:J33)</f>
        <v>9866</v>
      </c>
      <c r="K35" s="57"/>
      <c r="M35" s="10"/>
      <c r="N35" s="10" t="str">
        <f>N33</f>
        <v>dic.</v>
      </c>
      <c r="O35" s="10"/>
      <c r="P35" s="10" t="str">
        <f>P33</f>
        <v>dicembre</v>
      </c>
    </row>
    <row r="36" spans="1:11" ht="19.5" customHeight="1">
      <c r="A36" s="42" t="s">
        <v>1</v>
      </c>
      <c r="B36" s="42"/>
      <c r="C36" s="29">
        <f>SUM(C22:C33)</f>
        <v>8596323</v>
      </c>
      <c r="D36" s="29">
        <f>SUM(D22:D33)</f>
        <v>16571160</v>
      </c>
      <c r="E36" s="48"/>
      <c r="F36" s="29">
        <f>SUM(F22:F33)</f>
        <v>181020</v>
      </c>
      <c r="G36" s="29">
        <f>SUM(G22:G33)</f>
        <v>56944</v>
      </c>
      <c r="H36" s="29"/>
      <c r="I36" s="29">
        <f>SUM(I22:I33)</f>
        <v>10216</v>
      </c>
      <c r="J36" s="29">
        <f>SUM(J22:J33)</f>
        <v>9866</v>
      </c>
      <c r="K36" s="57"/>
    </row>
    <row r="37" spans="1:11" s="43" customFormat="1" ht="12.75" customHeight="1">
      <c r="A37" s="78" t="s">
        <v>10</v>
      </c>
      <c r="B37" s="78"/>
      <c r="C37" s="78"/>
      <c r="D37" s="78"/>
      <c r="E37" s="78"/>
      <c r="F37" s="78"/>
      <c r="G37" s="78"/>
      <c r="H37" s="78"/>
      <c r="I37" s="78"/>
      <c r="J37" s="78"/>
      <c r="K37" s="63"/>
    </row>
    <row r="38" spans="1:11" s="43" customFormat="1" ht="22.5" customHeight="1">
      <c r="A38" s="79" t="s">
        <v>11</v>
      </c>
      <c r="B38" s="79"/>
      <c r="C38" s="79"/>
      <c r="D38" s="79"/>
      <c r="E38" s="79"/>
      <c r="F38" s="79"/>
      <c r="G38" s="79"/>
      <c r="H38" s="79"/>
      <c r="I38" s="79"/>
      <c r="J38" s="79"/>
      <c r="K38" s="63"/>
    </row>
    <row r="39" spans="1:11" s="43" customFormat="1" ht="12" customHeight="1">
      <c r="A39" s="19" t="s">
        <v>2</v>
      </c>
      <c r="B39" s="19"/>
      <c r="C39" s="20"/>
      <c r="D39" s="20"/>
      <c r="E39" s="50"/>
      <c r="F39" s="20"/>
      <c r="G39" s="20"/>
      <c r="H39" s="32"/>
      <c r="I39" s="32"/>
      <c r="J39" s="33"/>
      <c r="K39" s="33"/>
    </row>
    <row r="40" spans="3:11" ht="11.25">
      <c r="C40" s="34"/>
      <c r="D40" s="34"/>
      <c r="E40" s="51"/>
      <c r="F40" s="34"/>
      <c r="G40" s="34"/>
      <c r="H40" s="34"/>
      <c r="I40" s="34"/>
      <c r="J40" s="35"/>
      <c r="K40" s="35"/>
    </row>
    <row r="42" ht="11.25" hidden="1"/>
  </sheetData>
  <sheetProtection/>
  <mergeCells count="4">
    <mergeCell ref="F3:G3"/>
    <mergeCell ref="I3:J3"/>
    <mergeCell ref="A37:J37"/>
    <mergeCell ref="A38:J38"/>
  </mergeCells>
  <printOptions/>
  <pageMargins left="0.75" right="0.75" top="1" bottom="1" header="0.5" footer="0.5"/>
  <pageSetup fitToHeight="1" fitToWidth="1" horizontalDpi="600" verticalDpi="600" orientation="landscape" paperSize="9" scale="95" r:id="rId1"/>
  <headerFooter alignWithMargins="0">
    <oddHeader>&amp;R&amp;F</oddHeader>
    <oddFooter>&amp;LComune di Bologna - Settore Programmazione, Controlli e Statistica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1" sqref="A1"/>
    </sheetView>
  </sheetViews>
  <sheetFormatPr defaultColWidth="19.75390625" defaultRowHeight="12"/>
  <cols>
    <col min="1" max="1" width="17.75390625" style="3" customWidth="1"/>
    <col min="2" max="2" width="2.125" style="3" customWidth="1"/>
    <col min="3" max="3" width="13.375" style="36" customWidth="1"/>
    <col min="4" max="4" width="15.25390625" style="36" customWidth="1"/>
    <col min="5" max="5" width="2.125" style="52" customWidth="1"/>
    <col min="6" max="7" width="11.75390625" style="36" customWidth="1"/>
    <col min="8" max="8" width="2.125" style="36" customWidth="1"/>
    <col min="9" max="11" width="11.75390625" style="36" customWidth="1"/>
    <col min="12" max="12" width="8.25390625" style="8" hidden="1" customWidth="1"/>
    <col min="13" max="14" width="4.75390625" style="3" hidden="1" customWidth="1"/>
    <col min="15" max="16" width="9.00390625" style="3" hidden="1" customWidth="1"/>
    <col min="17" max="17" width="9.00390625" style="3" customWidth="1"/>
    <col min="18" max="16384" width="19.75390625" style="3" customWidth="1"/>
  </cols>
  <sheetData>
    <row r="1" spans="1:11" ht="19.5" customHeight="1">
      <c r="A1" s="14" t="s">
        <v>18</v>
      </c>
      <c r="B1" s="14"/>
      <c r="C1" s="37"/>
      <c r="D1" s="37"/>
      <c r="E1" s="44"/>
      <c r="F1" s="37"/>
      <c r="G1" s="37"/>
      <c r="H1" s="37"/>
      <c r="I1" s="37"/>
      <c r="J1" s="37"/>
      <c r="K1" s="37"/>
    </row>
    <row r="2" spans="1:11" ht="19.5" customHeight="1">
      <c r="A2" s="14" t="str">
        <f>CONCATENATE("da ",A6," ",A5," a ",P35," ",A21)</f>
        <v>da gennaio 2002 a dicembre 2003</v>
      </c>
      <c r="B2" s="14"/>
      <c r="C2" s="37"/>
      <c r="D2" s="37"/>
      <c r="E2" s="44"/>
      <c r="F2" s="37"/>
      <c r="G2" s="37"/>
      <c r="H2" s="37"/>
      <c r="I2" s="37"/>
      <c r="J2" s="37"/>
      <c r="K2" s="37"/>
    </row>
    <row r="3" spans="1:17" s="2" customFormat="1" ht="18" customHeight="1">
      <c r="A3" s="24" t="s">
        <v>0</v>
      </c>
      <c r="B3" s="24"/>
      <c r="C3" s="53" t="s">
        <v>3</v>
      </c>
      <c r="D3" s="53" t="s">
        <v>4</v>
      </c>
      <c r="E3" s="54"/>
      <c r="F3" s="77" t="s">
        <v>5</v>
      </c>
      <c r="G3" s="77"/>
      <c r="H3" s="53"/>
      <c r="I3" s="77" t="s">
        <v>6</v>
      </c>
      <c r="J3" s="77"/>
      <c r="K3" s="66"/>
      <c r="L3" s="1"/>
      <c r="N3" s="3"/>
      <c r="O3" s="3"/>
      <c r="P3" s="3"/>
      <c r="Q3" s="3"/>
    </row>
    <row r="4" spans="1:17" s="4" customFormat="1" ht="15" customHeight="1">
      <c r="A4" s="38"/>
      <c r="B4" s="38"/>
      <c r="C4" s="25"/>
      <c r="D4" s="25" t="s">
        <v>7</v>
      </c>
      <c r="E4" s="45"/>
      <c r="F4" s="25" t="s">
        <v>8</v>
      </c>
      <c r="G4" s="25" t="s">
        <v>9</v>
      </c>
      <c r="H4" s="25"/>
      <c r="I4" s="25" t="s">
        <v>8</v>
      </c>
      <c r="J4" s="25" t="s">
        <v>9</v>
      </c>
      <c r="K4" s="67"/>
      <c r="L4" s="5"/>
      <c r="N4" s="3"/>
      <c r="O4" s="3"/>
      <c r="P4" s="3"/>
      <c r="Q4" s="3"/>
    </row>
    <row r="5" spans="1:12" ht="16.5" customHeight="1">
      <c r="A5" s="39">
        <v>2002</v>
      </c>
      <c r="B5" s="39"/>
      <c r="C5" s="26"/>
      <c r="D5" s="26"/>
      <c r="E5" s="46"/>
      <c r="F5" s="26"/>
      <c r="G5" s="26"/>
      <c r="H5" s="26"/>
      <c r="I5" s="26"/>
      <c r="J5" s="27"/>
      <c r="K5" s="27"/>
      <c r="L5" s="6"/>
    </row>
    <row r="6" spans="1:16" ht="12.75" customHeight="1">
      <c r="A6" s="69" t="s">
        <v>23</v>
      </c>
      <c r="C6" s="56">
        <v>515190</v>
      </c>
      <c r="D6" s="56">
        <v>1967072</v>
      </c>
      <c r="E6" s="47"/>
      <c r="F6" s="56">
        <v>22165</v>
      </c>
      <c r="G6" s="56">
        <v>7452</v>
      </c>
      <c r="H6" s="56"/>
      <c r="I6" s="56">
        <v>835</v>
      </c>
      <c r="J6" s="56">
        <v>161</v>
      </c>
      <c r="K6" s="56"/>
      <c r="L6" s="7"/>
      <c r="M6" s="8"/>
      <c r="N6" s="7"/>
      <c r="O6" s="8"/>
      <c r="P6" s="7"/>
    </row>
    <row r="7" spans="1:16" ht="11.25" customHeight="1">
      <c r="A7" s="69" t="s">
        <v>24</v>
      </c>
      <c r="B7" s="17"/>
      <c r="C7" s="15">
        <v>476217</v>
      </c>
      <c r="D7" s="15">
        <v>1715048</v>
      </c>
      <c r="E7" s="47"/>
      <c r="F7" s="15">
        <v>19000</v>
      </c>
      <c r="G7" s="15">
        <v>5380</v>
      </c>
      <c r="H7" s="15"/>
      <c r="I7" s="15">
        <v>305</v>
      </c>
      <c r="J7" s="15">
        <v>71</v>
      </c>
      <c r="K7" s="15"/>
      <c r="L7" s="7"/>
      <c r="M7" s="8"/>
      <c r="N7" s="7"/>
      <c r="O7" s="8"/>
      <c r="P7" s="7"/>
    </row>
    <row r="8" spans="1:16" ht="11.25" customHeight="1">
      <c r="A8" s="69" t="s">
        <v>25</v>
      </c>
      <c r="B8" s="17"/>
      <c r="C8" s="15">
        <v>577489</v>
      </c>
      <c r="D8" s="15">
        <v>1794704</v>
      </c>
      <c r="E8" s="47"/>
      <c r="F8" s="15">
        <v>18037</v>
      </c>
      <c r="G8" s="15">
        <v>5961</v>
      </c>
      <c r="H8" s="15"/>
      <c r="I8" s="15">
        <v>207</v>
      </c>
      <c r="J8" s="15">
        <v>35</v>
      </c>
      <c r="K8" s="15"/>
      <c r="L8" s="7"/>
      <c r="M8" s="8"/>
      <c r="N8" s="7"/>
      <c r="O8" s="8"/>
      <c r="P8" s="7"/>
    </row>
    <row r="9" spans="1:16" ht="11.25" customHeight="1">
      <c r="A9" s="69" t="s">
        <v>26</v>
      </c>
      <c r="B9" s="17"/>
      <c r="C9" s="15">
        <v>542638</v>
      </c>
      <c r="D9" s="15">
        <v>1754816</v>
      </c>
      <c r="E9" s="47"/>
      <c r="F9" s="15">
        <v>19261</v>
      </c>
      <c r="G9" s="15">
        <v>6978</v>
      </c>
      <c r="H9" s="15"/>
      <c r="I9" s="15">
        <v>166</v>
      </c>
      <c r="J9" s="15">
        <v>20</v>
      </c>
      <c r="K9" s="15"/>
      <c r="L9" s="7"/>
      <c r="M9" s="8"/>
      <c r="N9" s="7"/>
      <c r="O9" s="8"/>
      <c r="P9" s="7"/>
    </row>
    <row r="10" spans="1:16" ht="11.25" customHeight="1">
      <c r="A10" s="69" t="s">
        <v>27</v>
      </c>
      <c r="B10" s="17"/>
      <c r="C10" s="16">
        <v>569929</v>
      </c>
      <c r="D10" s="16">
        <v>1887512</v>
      </c>
      <c r="E10" s="47"/>
      <c r="F10" s="16">
        <v>18980</v>
      </c>
      <c r="G10" s="16">
        <v>4889</v>
      </c>
      <c r="H10" s="15"/>
      <c r="I10" s="16">
        <v>122</v>
      </c>
      <c r="J10" s="16">
        <v>6</v>
      </c>
      <c r="K10" s="16"/>
      <c r="L10" s="7"/>
      <c r="M10" s="8"/>
      <c r="N10" s="7"/>
      <c r="O10" s="8"/>
      <c r="P10" s="7"/>
    </row>
    <row r="11" spans="1:16" ht="11.25" customHeight="1">
      <c r="A11" s="69" t="s">
        <v>28</v>
      </c>
      <c r="B11" s="17"/>
      <c r="C11" s="16">
        <v>453156</v>
      </c>
      <c r="D11" s="16">
        <v>1402288</v>
      </c>
      <c r="E11" s="47"/>
      <c r="F11" s="16">
        <v>13406</v>
      </c>
      <c r="G11" s="16">
        <v>1441</v>
      </c>
      <c r="H11" s="15"/>
      <c r="I11" s="16">
        <v>123</v>
      </c>
      <c r="J11" s="16">
        <v>6</v>
      </c>
      <c r="K11" s="16"/>
      <c r="L11" s="7"/>
      <c r="M11" s="8"/>
      <c r="N11" s="7"/>
      <c r="O11" s="8"/>
      <c r="P11" s="7"/>
    </row>
    <row r="12" spans="1:16" ht="11.25" customHeight="1">
      <c r="A12" s="69" t="s">
        <v>29</v>
      </c>
      <c r="B12" s="17"/>
      <c r="C12" s="16">
        <v>461410</v>
      </c>
      <c r="D12" s="16">
        <v>1317944</v>
      </c>
      <c r="E12" s="47"/>
      <c r="F12" s="16">
        <v>10134</v>
      </c>
      <c r="G12" s="16">
        <v>807</v>
      </c>
      <c r="H12" s="15"/>
      <c r="I12" s="16">
        <v>182</v>
      </c>
      <c r="J12" s="16">
        <v>19</v>
      </c>
      <c r="K12" s="16"/>
      <c r="L12" s="7"/>
      <c r="M12" s="8"/>
      <c r="N12" s="7"/>
      <c r="O12" s="8"/>
      <c r="P12" s="7"/>
    </row>
    <row r="13" spans="1:16" ht="11.25" customHeight="1">
      <c r="A13" s="69" t="s">
        <v>30</v>
      </c>
      <c r="B13" s="17"/>
      <c r="C13" s="16">
        <v>275736</v>
      </c>
      <c r="D13" s="16">
        <v>915048</v>
      </c>
      <c r="E13" s="47"/>
      <c r="F13" s="16">
        <v>13011</v>
      </c>
      <c r="G13" s="16">
        <v>1894</v>
      </c>
      <c r="H13" s="15"/>
      <c r="I13" s="16">
        <v>1049</v>
      </c>
      <c r="J13" s="16">
        <v>651</v>
      </c>
      <c r="K13" s="16"/>
      <c r="L13" s="7"/>
      <c r="M13" s="8"/>
      <c r="N13" s="7"/>
      <c r="O13" s="8"/>
      <c r="P13" s="7"/>
    </row>
    <row r="14" spans="1:16" ht="11.25" customHeight="1">
      <c r="A14" s="69" t="s">
        <v>31</v>
      </c>
      <c r="B14" s="17"/>
      <c r="C14" s="16">
        <v>576738</v>
      </c>
      <c r="D14" s="16">
        <v>1714904</v>
      </c>
      <c r="E14" s="47"/>
      <c r="F14" s="16">
        <v>19150</v>
      </c>
      <c r="G14" s="16">
        <v>6044</v>
      </c>
      <c r="H14" s="15"/>
      <c r="I14" s="16">
        <v>1903</v>
      </c>
      <c r="J14" s="16">
        <v>6135</v>
      </c>
      <c r="K14" s="16"/>
      <c r="L14" s="7"/>
      <c r="M14" s="8"/>
      <c r="N14" s="7"/>
      <c r="O14" s="8"/>
      <c r="P14" s="7"/>
    </row>
    <row r="15" spans="1:16" ht="11.25" customHeight="1">
      <c r="A15" s="69" t="s">
        <v>32</v>
      </c>
      <c r="B15" s="17"/>
      <c r="C15" s="16">
        <v>703156</v>
      </c>
      <c r="D15" s="16">
        <v>2087656</v>
      </c>
      <c r="E15" s="47"/>
      <c r="F15" s="16">
        <v>20684</v>
      </c>
      <c r="G15" s="16">
        <v>7891</v>
      </c>
      <c r="H15" s="15"/>
      <c r="I15" s="16">
        <v>1024</v>
      </c>
      <c r="J15" s="16">
        <v>1376</v>
      </c>
      <c r="K15" s="16"/>
      <c r="L15" s="7"/>
      <c r="M15" s="8"/>
      <c r="N15" s="7"/>
      <c r="O15" s="8"/>
      <c r="P15" s="7"/>
    </row>
    <row r="16" spans="1:16" ht="11.25" customHeight="1">
      <c r="A16" s="69" t="s">
        <v>33</v>
      </c>
      <c r="B16" s="17"/>
      <c r="C16" s="16">
        <v>629491</v>
      </c>
      <c r="D16" s="16">
        <v>1853576</v>
      </c>
      <c r="E16" s="47"/>
      <c r="F16" s="16">
        <v>18175</v>
      </c>
      <c r="G16" s="16">
        <v>7529</v>
      </c>
      <c r="H16" s="15"/>
      <c r="I16" s="16">
        <v>588</v>
      </c>
      <c r="J16" s="16">
        <v>337</v>
      </c>
      <c r="K16" s="16"/>
      <c r="L16" s="7"/>
      <c r="M16" s="8"/>
      <c r="N16" s="7"/>
      <c r="O16" s="8"/>
      <c r="P16" s="7"/>
    </row>
    <row r="17" spans="1:16" ht="11.25" customHeight="1">
      <c r="A17" s="69" t="s">
        <v>34</v>
      </c>
      <c r="B17" s="17"/>
      <c r="C17" s="16">
        <v>711285</v>
      </c>
      <c r="D17" s="16">
        <v>1914920</v>
      </c>
      <c r="E17" s="47"/>
      <c r="F17" s="16">
        <v>16213</v>
      </c>
      <c r="G17" s="16">
        <v>4116</v>
      </c>
      <c r="H17" s="15"/>
      <c r="I17" s="16">
        <v>1112</v>
      </c>
      <c r="J17" s="16">
        <v>103</v>
      </c>
      <c r="K17" s="16"/>
      <c r="L17" s="7"/>
      <c r="M17" s="8"/>
      <c r="N17" s="7"/>
      <c r="O17" s="8"/>
      <c r="P17" s="7"/>
    </row>
    <row r="18" spans="1:11" ht="6.75" customHeight="1">
      <c r="A18" s="17"/>
      <c r="B18" s="17"/>
      <c r="C18" s="15"/>
      <c r="D18" s="15"/>
      <c r="E18" s="47"/>
      <c r="F18" s="15"/>
      <c r="G18" s="15"/>
      <c r="H18" s="15"/>
      <c r="I18" s="15"/>
      <c r="J18" s="15"/>
      <c r="K18" s="15"/>
    </row>
    <row r="19" spans="1:12" s="10" customFormat="1" ht="11.25" customHeight="1">
      <c r="A19" s="18" t="str">
        <f>"gen.-"&amp;N35</f>
        <v>gen.-dic.</v>
      </c>
      <c r="B19" s="18"/>
      <c r="C19" s="60">
        <f>C6*campo1+C7*campo2+C8*campo3+C9*campo4+C10*campo5+C11*campo6+C12*campo7+C13*campo8+C14*campo9+15:15*campo10+C16*campo11+C17*campo12</f>
        <v>6492435</v>
      </c>
      <c r="D19" s="60">
        <f>D6*campo1+D7*campo2+D8*campo3+D9*campo4+D10*campo5+D11*campo6+D12*campo7+D13*campo8+D14*campo9+15:15*campo10+D16*campo11+D17*campo12</f>
        <v>20325488</v>
      </c>
      <c r="E19" s="60"/>
      <c r="F19" s="60">
        <f>F6*campo1+F7*campo2+F8*campo3+F9*campo4+F10*campo5+F11*campo6+F12*campo7+F13*campo8+F14*campo9+15:15*campo10+F16*campo11+F17*campo12</f>
        <v>208216</v>
      </c>
      <c r="G19" s="60">
        <f>G6*campo1+G7*campo2+G8*campo3+G9*campo4+G10*campo5+G11*campo6+G12*campo7+G13*campo8+G14*campo9+15:15*campo10+G16*campo11+G17*campo12</f>
        <v>60382</v>
      </c>
      <c r="H19" s="60"/>
      <c r="I19" s="60">
        <f>I6*campo1+I7*campo2+I8*campo3+I9*campo4+I10*campo5+I11*campo6+I12*campo7+I13*campo8+I14*campo9+15:15*campo10+I16*campo11+I17*campo12</f>
        <v>7616</v>
      </c>
      <c r="J19" s="60">
        <f>J6*campo1+J7*campo2+J8*campo3+J9*campo4+J10*campo5+J11*campo6+J12*campo7+J13*campo8+J14*campo9+15:15*campo10+J16*campo11+J17*campo12</f>
        <v>8920</v>
      </c>
      <c r="K19" s="60"/>
      <c r="L19" s="9"/>
    </row>
    <row r="20" spans="1:12" s="13" customFormat="1" ht="19.5" customHeight="1">
      <c r="A20" s="11" t="s">
        <v>1</v>
      </c>
      <c r="B20" s="11"/>
      <c r="C20" s="61">
        <f>SUM(C6:C17)</f>
        <v>6492435</v>
      </c>
      <c r="D20" s="61">
        <f>SUM(D6:D17)</f>
        <v>20325488</v>
      </c>
      <c r="E20" s="61"/>
      <c r="F20" s="61">
        <f>SUM(F6:F17)</f>
        <v>208216</v>
      </c>
      <c r="G20" s="61">
        <f>SUM(G6:G17)</f>
        <v>60382</v>
      </c>
      <c r="H20" s="61"/>
      <c r="I20" s="61">
        <f>SUM(I6:I17)</f>
        <v>7616</v>
      </c>
      <c r="J20" s="61">
        <f>SUM(J6:J17)</f>
        <v>8920</v>
      </c>
      <c r="K20" s="68"/>
      <c r="L20" s="12"/>
    </row>
    <row r="21" spans="1:13" s="22" customFormat="1" ht="16.5" customHeight="1">
      <c r="A21" s="39">
        <v>2003</v>
      </c>
      <c r="B21" s="55"/>
      <c r="C21" s="30"/>
      <c r="D21" s="30"/>
      <c r="E21" s="49"/>
      <c r="F21" s="30"/>
      <c r="G21" s="30"/>
      <c r="H21" s="30"/>
      <c r="I21" s="30"/>
      <c r="J21" s="31"/>
      <c r="K21" s="31"/>
      <c r="L21" s="21"/>
      <c r="M21" s="21"/>
    </row>
    <row r="22" spans="1:16" s="23" customFormat="1" ht="11.25">
      <c r="A22" s="69" t="s">
        <v>23</v>
      </c>
      <c r="B22" s="40"/>
      <c r="C22" s="15">
        <v>540254</v>
      </c>
      <c r="D22" s="15">
        <v>1927248</v>
      </c>
      <c r="E22" s="47"/>
      <c r="F22" s="15">
        <v>21700</v>
      </c>
      <c r="G22" s="15">
        <v>7565</v>
      </c>
      <c r="H22" s="15"/>
      <c r="I22" s="15">
        <v>982</v>
      </c>
      <c r="J22" s="15">
        <v>213</v>
      </c>
      <c r="K22" s="15"/>
      <c r="L22" s="7">
        <f aca="true" t="shared" si="0" ref="L22:L33">IF(OR(J22&gt;0,L23=1),1,0)</f>
        <v>1</v>
      </c>
      <c r="M22" s="8" t="s">
        <v>35</v>
      </c>
      <c r="N22" s="7" t="str">
        <f>IF(OR(J22&gt;0,L23=1),M22,"")</f>
        <v>gen.</v>
      </c>
      <c r="O22" s="70" t="s">
        <v>23</v>
      </c>
      <c r="P22" s="7" t="str">
        <f>IF(OR(J22&gt;0,L23=1),O22,"")</f>
        <v>gennaio</v>
      </c>
    </row>
    <row r="23" spans="1:16" ht="12" customHeight="1">
      <c r="A23" s="69" t="s">
        <v>24</v>
      </c>
      <c r="B23" s="40"/>
      <c r="C23" s="15">
        <v>699179</v>
      </c>
      <c r="D23" s="15">
        <v>2249960</v>
      </c>
      <c r="E23" s="47"/>
      <c r="F23" s="15">
        <v>22144</v>
      </c>
      <c r="G23" s="15">
        <v>6257</v>
      </c>
      <c r="H23" s="15"/>
      <c r="I23" s="15">
        <v>394</v>
      </c>
      <c r="J23" s="15">
        <v>78</v>
      </c>
      <c r="K23" s="15"/>
      <c r="L23" s="7">
        <f t="shared" si="0"/>
        <v>1</v>
      </c>
      <c r="M23" s="8" t="s">
        <v>36</v>
      </c>
      <c r="N23" s="7" t="str">
        <f aca="true" t="shared" si="1" ref="N23:N33">IF(OR(J23&gt;0,L24=1),M23,N22)</f>
        <v>feb.</v>
      </c>
      <c r="O23" s="70" t="s">
        <v>24</v>
      </c>
      <c r="P23" s="7" t="str">
        <f aca="true" t="shared" si="2" ref="P23:P33">IF(OR(J23&gt;0,L24=1),O23,P22)</f>
        <v>febbraio</v>
      </c>
    </row>
    <row r="24" spans="1:16" ht="11.25">
      <c r="A24" s="69" t="s">
        <v>25</v>
      </c>
      <c r="B24" s="23"/>
      <c r="C24" s="15">
        <v>456007</v>
      </c>
      <c r="D24" s="15">
        <v>1282512</v>
      </c>
      <c r="E24" s="47"/>
      <c r="F24" s="15">
        <v>15731</v>
      </c>
      <c r="G24" s="15">
        <v>6878</v>
      </c>
      <c r="H24" s="15"/>
      <c r="I24" s="15">
        <v>247</v>
      </c>
      <c r="J24" s="15">
        <v>50</v>
      </c>
      <c r="K24" s="15"/>
      <c r="L24" s="7">
        <f t="shared" si="0"/>
        <v>1</v>
      </c>
      <c r="M24" s="8" t="s">
        <v>37</v>
      </c>
      <c r="N24" s="7" t="str">
        <f t="shared" si="1"/>
        <v>mar.</v>
      </c>
      <c r="O24" s="70" t="s">
        <v>25</v>
      </c>
      <c r="P24" s="7" t="str">
        <f t="shared" si="2"/>
        <v>marzo</v>
      </c>
    </row>
    <row r="25" spans="1:16" ht="11.25">
      <c r="A25" s="69" t="s">
        <v>26</v>
      </c>
      <c r="B25" s="23"/>
      <c r="C25" s="15">
        <v>479613</v>
      </c>
      <c r="D25" s="15">
        <v>1513408</v>
      </c>
      <c r="E25" s="47"/>
      <c r="F25" s="15">
        <v>16576</v>
      </c>
      <c r="G25" s="15">
        <v>4439</v>
      </c>
      <c r="H25" s="15"/>
      <c r="I25" s="15">
        <v>189</v>
      </c>
      <c r="J25" s="15">
        <v>15</v>
      </c>
      <c r="K25" s="15"/>
      <c r="L25" s="7">
        <f t="shared" si="0"/>
        <v>1</v>
      </c>
      <c r="M25" s="8" t="s">
        <v>38</v>
      </c>
      <c r="N25" s="7" t="str">
        <f t="shared" si="1"/>
        <v>apr.</v>
      </c>
      <c r="O25" s="70" t="s">
        <v>26</v>
      </c>
      <c r="P25" s="7" t="str">
        <f t="shared" si="2"/>
        <v>aprile</v>
      </c>
    </row>
    <row r="26" spans="1:16" ht="11.25">
      <c r="A26" s="69" t="s">
        <v>27</v>
      </c>
      <c r="B26" s="23"/>
      <c r="C26" s="16">
        <v>559619</v>
      </c>
      <c r="D26" s="16">
        <v>1617576</v>
      </c>
      <c r="E26" s="47"/>
      <c r="F26" s="16">
        <v>16847</v>
      </c>
      <c r="G26" s="16">
        <v>4529</v>
      </c>
      <c r="H26" s="15"/>
      <c r="I26" s="16">
        <v>185</v>
      </c>
      <c r="J26" s="16">
        <v>16</v>
      </c>
      <c r="K26" s="16"/>
      <c r="L26" s="7">
        <f t="shared" si="0"/>
        <v>1</v>
      </c>
      <c r="M26" s="8" t="s">
        <v>39</v>
      </c>
      <c r="N26" s="7" t="str">
        <f t="shared" si="1"/>
        <v>mag.</v>
      </c>
      <c r="O26" s="70" t="s">
        <v>27</v>
      </c>
      <c r="P26" s="7" t="str">
        <f t="shared" si="2"/>
        <v>maggio</v>
      </c>
    </row>
    <row r="27" spans="1:16" ht="11.25">
      <c r="A27" s="69" t="s">
        <v>28</v>
      </c>
      <c r="B27" s="23"/>
      <c r="C27" s="16">
        <v>481921</v>
      </c>
      <c r="D27" s="16">
        <v>1365680</v>
      </c>
      <c r="E27" s="47"/>
      <c r="F27" s="16">
        <v>13995</v>
      </c>
      <c r="G27" s="16">
        <v>2091</v>
      </c>
      <c r="H27" s="15"/>
      <c r="I27" s="16">
        <v>124</v>
      </c>
      <c r="J27" s="16">
        <v>12</v>
      </c>
      <c r="K27" s="16"/>
      <c r="L27" s="7">
        <f t="shared" si="0"/>
        <v>1</v>
      </c>
      <c r="M27" s="8" t="s">
        <v>40</v>
      </c>
      <c r="N27" s="7" t="str">
        <f t="shared" si="1"/>
        <v>giu.</v>
      </c>
      <c r="O27" s="70" t="s">
        <v>28</v>
      </c>
      <c r="P27" s="7" t="str">
        <f t="shared" si="2"/>
        <v>giugno</v>
      </c>
    </row>
    <row r="28" spans="1:16" ht="11.25">
      <c r="A28" s="69" t="s">
        <v>29</v>
      </c>
      <c r="B28" s="23"/>
      <c r="C28" s="16">
        <v>444874</v>
      </c>
      <c r="D28" s="16">
        <v>1210952</v>
      </c>
      <c r="E28" s="47"/>
      <c r="F28" s="16">
        <v>9104</v>
      </c>
      <c r="G28" s="16">
        <v>871</v>
      </c>
      <c r="H28" s="15"/>
      <c r="I28" s="16">
        <v>163</v>
      </c>
      <c r="J28" s="16">
        <v>22</v>
      </c>
      <c r="K28" s="16"/>
      <c r="L28" s="7">
        <f t="shared" si="0"/>
        <v>1</v>
      </c>
      <c r="M28" s="8" t="s">
        <v>41</v>
      </c>
      <c r="N28" s="7" t="str">
        <f t="shared" si="1"/>
        <v>lug.</v>
      </c>
      <c r="O28" s="70" t="s">
        <v>29</v>
      </c>
      <c r="P28" s="7" t="str">
        <f t="shared" si="2"/>
        <v>luglio</v>
      </c>
    </row>
    <row r="29" spans="1:16" ht="11.25">
      <c r="A29" s="69" t="s">
        <v>30</v>
      </c>
      <c r="B29" s="23"/>
      <c r="C29" s="16">
        <v>280569</v>
      </c>
      <c r="D29" s="16">
        <v>763952</v>
      </c>
      <c r="E29" s="47"/>
      <c r="F29" s="16">
        <v>12582</v>
      </c>
      <c r="G29" s="16">
        <v>1746</v>
      </c>
      <c r="H29" s="15"/>
      <c r="I29" s="16">
        <v>933</v>
      </c>
      <c r="J29" s="16">
        <v>592</v>
      </c>
      <c r="K29" s="16"/>
      <c r="L29" s="7">
        <f t="shared" si="0"/>
        <v>1</v>
      </c>
      <c r="M29" s="8" t="s">
        <v>42</v>
      </c>
      <c r="N29" s="7" t="str">
        <f t="shared" si="1"/>
        <v>ago.</v>
      </c>
      <c r="O29" s="70" t="s">
        <v>30</v>
      </c>
      <c r="P29" s="7" t="str">
        <f t="shared" si="2"/>
        <v>agosto</v>
      </c>
    </row>
    <row r="30" spans="1:16" ht="11.25">
      <c r="A30" s="69" t="s">
        <v>31</v>
      </c>
      <c r="B30" s="23"/>
      <c r="C30" s="16">
        <v>648531</v>
      </c>
      <c r="D30" s="16">
        <v>1711024</v>
      </c>
      <c r="E30" s="47"/>
      <c r="F30" s="16">
        <v>18676</v>
      </c>
      <c r="G30" s="16">
        <v>6229</v>
      </c>
      <c r="H30" s="15"/>
      <c r="I30" s="16">
        <v>2107</v>
      </c>
      <c r="J30" s="16">
        <v>6769</v>
      </c>
      <c r="K30" s="16"/>
      <c r="L30" s="7">
        <f t="shared" si="0"/>
        <v>1</v>
      </c>
      <c r="M30" s="8" t="s">
        <v>43</v>
      </c>
      <c r="N30" s="7" t="str">
        <f t="shared" si="1"/>
        <v>set.</v>
      </c>
      <c r="O30" s="70" t="s">
        <v>31</v>
      </c>
      <c r="P30" s="7" t="str">
        <f t="shared" si="2"/>
        <v>settembre</v>
      </c>
    </row>
    <row r="31" spans="1:16" ht="11.25">
      <c r="A31" s="69" t="s">
        <v>32</v>
      </c>
      <c r="B31" s="23"/>
      <c r="C31" s="16">
        <v>736065</v>
      </c>
      <c r="D31" s="16">
        <v>1833144</v>
      </c>
      <c r="E31" s="47"/>
      <c r="F31" s="16">
        <v>18745</v>
      </c>
      <c r="G31" s="16">
        <v>7790</v>
      </c>
      <c r="H31" s="15"/>
      <c r="I31" s="16">
        <v>1121</v>
      </c>
      <c r="J31" s="16">
        <v>1426</v>
      </c>
      <c r="K31" s="16"/>
      <c r="L31" s="7">
        <f t="shared" si="0"/>
        <v>1</v>
      </c>
      <c r="M31" s="8" t="s">
        <v>44</v>
      </c>
      <c r="N31" s="7" t="str">
        <f t="shared" si="1"/>
        <v>ott.</v>
      </c>
      <c r="O31" s="70" t="s">
        <v>32</v>
      </c>
      <c r="P31" s="7" t="str">
        <f t="shared" si="2"/>
        <v>ottobre</v>
      </c>
    </row>
    <row r="32" spans="1:16" ht="11.25">
      <c r="A32" s="69" t="s">
        <v>33</v>
      </c>
      <c r="B32" s="23"/>
      <c r="C32" s="16">
        <v>617991</v>
      </c>
      <c r="D32" s="16">
        <v>1559936</v>
      </c>
      <c r="E32" s="47"/>
      <c r="F32" s="16">
        <v>16752</v>
      </c>
      <c r="G32" s="16">
        <v>7454</v>
      </c>
      <c r="H32" s="15"/>
      <c r="I32" s="16">
        <v>626</v>
      </c>
      <c r="J32" s="16">
        <v>377</v>
      </c>
      <c r="K32" s="16"/>
      <c r="L32" s="7">
        <f t="shared" si="0"/>
        <v>1</v>
      </c>
      <c r="M32" s="8" t="s">
        <v>45</v>
      </c>
      <c r="N32" s="7" t="str">
        <f t="shared" si="1"/>
        <v>nov.</v>
      </c>
      <c r="O32" s="70" t="s">
        <v>33</v>
      </c>
      <c r="P32" s="7" t="str">
        <f t="shared" si="2"/>
        <v>novembre</v>
      </c>
    </row>
    <row r="33" spans="1:16" ht="11.25">
      <c r="A33" s="69" t="s">
        <v>34</v>
      </c>
      <c r="B33" s="23"/>
      <c r="C33" s="16">
        <v>774227</v>
      </c>
      <c r="D33" s="16">
        <v>1587072</v>
      </c>
      <c r="E33" s="47"/>
      <c r="F33" s="16">
        <v>14507</v>
      </c>
      <c r="G33" s="16">
        <v>3764</v>
      </c>
      <c r="H33" s="15"/>
      <c r="I33" s="16">
        <v>2139</v>
      </c>
      <c r="J33" s="16">
        <v>104</v>
      </c>
      <c r="K33" s="16"/>
      <c r="L33" s="7">
        <f t="shared" si="0"/>
        <v>1</v>
      </c>
      <c r="M33" s="8" t="s">
        <v>46</v>
      </c>
      <c r="N33" s="7" t="str">
        <f t="shared" si="1"/>
        <v>dic.</v>
      </c>
      <c r="O33" s="70" t="s">
        <v>34</v>
      </c>
      <c r="P33" s="7" t="str">
        <f t="shared" si="2"/>
        <v>dicembre</v>
      </c>
    </row>
    <row r="34" spans="1:11" ht="6.75" customHeight="1">
      <c r="A34" s="23"/>
      <c r="B34" s="23"/>
      <c r="C34" s="15"/>
      <c r="D34" s="15"/>
      <c r="E34" s="47"/>
      <c r="F34" s="15"/>
      <c r="G34" s="15"/>
      <c r="H34" s="15"/>
      <c r="I34" s="15"/>
      <c r="J34" s="15"/>
      <c r="K34" s="15"/>
    </row>
    <row r="35" spans="1:16" ht="12">
      <c r="A35" s="18" t="str">
        <f>"gen.-"&amp;N35</f>
        <v>gen.-dic.</v>
      </c>
      <c r="B35" s="41"/>
      <c r="C35" s="57">
        <f>SUM(C21:C33)</f>
        <v>6718850</v>
      </c>
      <c r="D35" s="57">
        <f>SUM(D21:D33)</f>
        <v>18622464</v>
      </c>
      <c r="E35" s="58"/>
      <c r="F35" s="57">
        <f>SUM(F21:F33)</f>
        <v>197359</v>
      </c>
      <c r="G35" s="57">
        <f>SUM(G21:G33)</f>
        <v>59613</v>
      </c>
      <c r="H35" s="28"/>
      <c r="I35" s="57">
        <f>SUM(I21:I33)</f>
        <v>9210</v>
      </c>
      <c r="J35" s="57">
        <f>SUM(J21:J33)</f>
        <v>9674</v>
      </c>
      <c r="K35" s="57"/>
      <c r="M35" s="10"/>
      <c r="N35" s="10" t="str">
        <f>N33</f>
        <v>dic.</v>
      </c>
      <c r="O35" s="10"/>
      <c r="P35" s="10" t="str">
        <f>P33</f>
        <v>dicembre</v>
      </c>
    </row>
    <row r="36" spans="1:11" ht="19.5" customHeight="1">
      <c r="A36" s="42" t="s">
        <v>1</v>
      </c>
      <c r="B36" s="42"/>
      <c r="C36" s="29">
        <f>SUM(C22:C33)</f>
        <v>6718850</v>
      </c>
      <c r="D36" s="29">
        <f>SUM(D22:D33)</f>
        <v>18622464</v>
      </c>
      <c r="E36" s="48"/>
      <c r="F36" s="29">
        <f>SUM(F22:F33)</f>
        <v>197359</v>
      </c>
      <c r="G36" s="29">
        <f>SUM(G22:G33)</f>
        <v>59613</v>
      </c>
      <c r="H36" s="29"/>
      <c r="I36" s="29">
        <f>SUM(I22:I33)</f>
        <v>9210</v>
      </c>
      <c r="J36" s="29">
        <f>SUM(J22:J33)</f>
        <v>9674</v>
      </c>
      <c r="K36" s="57"/>
    </row>
    <row r="37" spans="1:11" s="43" customFormat="1" ht="12.75" customHeight="1">
      <c r="A37" s="78" t="s">
        <v>10</v>
      </c>
      <c r="B37" s="78"/>
      <c r="C37" s="78"/>
      <c r="D37" s="78"/>
      <c r="E37" s="78"/>
      <c r="F37" s="78"/>
      <c r="G37" s="78"/>
      <c r="H37" s="78"/>
      <c r="I37" s="78"/>
      <c r="J37" s="78"/>
      <c r="K37" s="63"/>
    </row>
    <row r="38" spans="1:11" s="43" customFormat="1" ht="22.5" customHeight="1">
      <c r="A38" s="79" t="s">
        <v>11</v>
      </c>
      <c r="B38" s="79"/>
      <c r="C38" s="79"/>
      <c r="D38" s="79"/>
      <c r="E38" s="79"/>
      <c r="F38" s="79"/>
      <c r="G38" s="79"/>
      <c r="H38" s="79"/>
      <c r="I38" s="79"/>
      <c r="J38" s="79"/>
      <c r="K38" s="63"/>
    </row>
    <row r="39" spans="1:11" s="43" customFormat="1" ht="12" customHeight="1">
      <c r="A39" s="19" t="s">
        <v>2</v>
      </c>
      <c r="B39" s="19"/>
      <c r="C39" s="20"/>
      <c r="D39" s="20"/>
      <c r="E39" s="50"/>
      <c r="F39" s="20"/>
      <c r="G39" s="20"/>
      <c r="H39" s="32"/>
      <c r="I39" s="32"/>
      <c r="J39" s="33"/>
      <c r="K39" s="33"/>
    </row>
    <row r="40" spans="3:11" ht="11.25">
      <c r="C40" s="34"/>
      <c r="D40" s="34"/>
      <c r="E40" s="51"/>
      <c r="F40" s="34"/>
      <c r="G40" s="34"/>
      <c r="H40" s="34"/>
      <c r="I40" s="34"/>
      <c r="J40" s="35"/>
      <c r="K40" s="35"/>
    </row>
    <row r="42" ht="11.25" hidden="1"/>
  </sheetData>
  <sheetProtection/>
  <mergeCells count="4">
    <mergeCell ref="F3:G3"/>
    <mergeCell ref="I3:J3"/>
    <mergeCell ref="A37:J37"/>
    <mergeCell ref="A38:J38"/>
  </mergeCells>
  <printOptions/>
  <pageMargins left="0.75" right="0.75" top="1" bottom="1" header="0.5" footer="0.5"/>
  <pageSetup fitToHeight="1" fitToWidth="1" horizontalDpi="600" verticalDpi="600" orientation="landscape" paperSize="9" scale="95" r:id="rId1"/>
  <headerFooter alignWithMargins="0">
    <oddHeader>&amp;R&amp;F</oddHeader>
    <oddFooter>&amp;LComune di Bologna - Settore Programmazione, Controlli e Statistica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1" sqref="A1"/>
    </sheetView>
  </sheetViews>
  <sheetFormatPr defaultColWidth="19.75390625" defaultRowHeight="12"/>
  <cols>
    <col min="1" max="1" width="17.75390625" style="3" customWidth="1"/>
    <col min="2" max="2" width="2.125" style="3" customWidth="1"/>
    <col min="3" max="4" width="15.25390625" style="36" customWidth="1"/>
    <col min="5" max="5" width="2.125" style="52" customWidth="1"/>
    <col min="6" max="7" width="15.25390625" style="36" customWidth="1"/>
    <col min="8" max="8" width="2.125" style="36" customWidth="1"/>
    <col min="9" max="10" width="15.25390625" style="36" customWidth="1"/>
    <col min="11" max="11" width="6.625" style="36" customWidth="1"/>
    <col min="12" max="12" width="4.875" style="8" hidden="1" customWidth="1"/>
    <col min="13" max="14" width="4.75390625" style="3" hidden="1" customWidth="1"/>
    <col min="15" max="16" width="9.00390625" style="3" hidden="1" customWidth="1"/>
    <col min="17" max="17" width="9.00390625" style="3" customWidth="1"/>
    <col min="18" max="16384" width="19.75390625" style="3" customWidth="1"/>
  </cols>
  <sheetData>
    <row r="1" spans="1:11" ht="19.5" customHeight="1">
      <c r="A1" s="14" t="s">
        <v>48</v>
      </c>
      <c r="B1" s="14"/>
      <c r="C1" s="37"/>
      <c r="D1" s="37"/>
      <c r="E1" s="44"/>
      <c r="F1" s="37"/>
      <c r="G1" s="37"/>
      <c r="H1" s="37"/>
      <c r="I1" s="37"/>
      <c r="J1" s="37"/>
      <c r="K1" s="37"/>
    </row>
    <row r="2" spans="1:11" ht="19.5" customHeight="1">
      <c r="A2" s="14" t="str">
        <f>CONCATENATE("da ",A6," ",A5," a ",P35," ",A21)</f>
        <v>da gennaio 2015 a dicembre 2016</v>
      </c>
      <c r="B2" s="14"/>
      <c r="C2" s="37"/>
      <c r="D2" s="37"/>
      <c r="E2" s="44"/>
      <c r="F2" s="37"/>
      <c r="G2" s="37"/>
      <c r="H2" s="37"/>
      <c r="I2" s="37"/>
      <c r="J2" s="37"/>
      <c r="K2" s="37"/>
    </row>
    <row r="3" spans="1:17" s="2" customFormat="1" ht="18" customHeight="1">
      <c r="A3" s="24" t="s">
        <v>0</v>
      </c>
      <c r="B3" s="24"/>
      <c r="C3" s="53" t="s">
        <v>3</v>
      </c>
      <c r="D3" s="53" t="s">
        <v>4</v>
      </c>
      <c r="E3" s="54"/>
      <c r="F3" s="77" t="s">
        <v>5</v>
      </c>
      <c r="G3" s="77"/>
      <c r="H3" s="53"/>
      <c r="I3" s="77" t="s">
        <v>6</v>
      </c>
      <c r="J3" s="77"/>
      <c r="K3" s="66"/>
      <c r="L3" s="1"/>
      <c r="N3" s="3"/>
      <c r="O3" s="3"/>
      <c r="P3" s="3"/>
      <c r="Q3" s="3"/>
    </row>
    <row r="4" spans="1:17" s="4" customFormat="1" ht="15" customHeight="1">
      <c r="A4" s="38"/>
      <c r="B4" s="38"/>
      <c r="C4" s="25"/>
      <c r="D4" s="25" t="s">
        <v>7</v>
      </c>
      <c r="E4" s="45"/>
      <c r="F4" s="25" t="s">
        <v>14</v>
      </c>
      <c r="G4" s="25" t="s">
        <v>52</v>
      </c>
      <c r="H4" s="25"/>
      <c r="I4" s="25" t="s">
        <v>8</v>
      </c>
      <c r="J4" s="25" t="s">
        <v>52</v>
      </c>
      <c r="K4" s="67"/>
      <c r="L4" s="5"/>
      <c r="N4" s="3"/>
      <c r="O4" s="3"/>
      <c r="P4" s="3"/>
      <c r="Q4" s="3"/>
    </row>
    <row r="5" spans="1:16" ht="16.5" customHeight="1">
      <c r="A5" s="39">
        <v>2015</v>
      </c>
      <c r="B5" s="55"/>
      <c r="C5" s="30"/>
      <c r="D5" s="30"/>
      <c r="E5" s="49"/>
      <c r="F5" s="30"/>
      <c r="G5" s="30"/>
      <c r="H5" s="30"/>
      <c r="I5" s="30"/>
      <c r="J5" s="31"/>
      <c r="K5" s="31"/>
      <c r="L5" s="21"/>
      <c r="M5" s="21"/>
      <c r="N5" s="22"/>
      <c r="O5" s="22"/>
      <c r="P5" s="22"/>
    </row>
    <row r="6" spans="1:16" ht="12.75" customHeight="1">
      <c r="A6" s="69" t="s">
        <v>23</v>
      </c>
      <c r="B6" s="40"/>
      <c r="C6" s="15">
        <v>615948.2</v>
      </c>
      <c r="D6" s="15">
        <v>1020850</v>
      </c>
      <c r="E6" s="47"/>
      <c r="F6" s="15">
        <v>22859.4</v>
      </c>
      <c r="G6" s="15">
        <v>11789.6</v>
      </c>
      <c r="H6" s="15"/>
      <c r="I6" s="15">
        <v>2037</v>
      </c>
      <c r="J6" s="15">
        <v>436</v>
      </c>
      <c r="K6" s="15"/>
      <c r="L6" s="7">
        <f aca="true" t="shared" si="0" ref="L6:L17">IF(OR(J6&gt;0,L7=1),1,0)</f>
        <v>1</v>
      </c>
      <c r="M6" s="8" t="s">
        <v>35</v>
      </c>
      <c r="N6" s="7" t="str">
        <f aca="true" t="shared" si="1" ref="N6:N17">IF(OR(J6&gt;0,L7=1),M6,"")</f>
        <v>gen.</v>
      </c>
      <c r="O6" s="70" t="s">
        <v>23</v>
      </c>
      <c r="P6" s="7" t="str">
        <f>IF(OR(J6&gt;0,L7=1),O6,"")</f>
        <v>gennaio</v>
      </c>
    </row>
    <row r="7" spans="1:16" ht="11.25" customHeight="1">
      <c r="A7" s="69" t="s">
        <v>24</v>
      </c>
      <c r="B7" s="40"/>
      <c r="C7" s="15">
        <v>658624.6</v>
      </c>
      <c r="D7" s="15">
        <v>1036000</v>
      </c>
      <c r="E7" s="47"/>
      <c r="F7" s="15">
        <v>20788.4</v>
      </c>
      <c r="G7" s="15">
        <v>10547.8</v>
      </c>
      <c r="H7" s="15"/>
      <c r="I7" s="15">
        <v>1224</v>
      </c>
      <c r="J7" s="15">
        <v>187</v>
      </c>
      <c r="K7" s="15"/>
      <c r="L7" s="7">
        <f t="shared" si="0"/>
        <v>1</v>
      </c>
      <c r="M7" s="8" t="s">
        <v>36</v>
      </c>
      <c r="N7" s="7" t="str">
        <f t="shared" si="1"/>
        <v>feb.</v>
      </c>
      <c r="O7" s="70" t="s">
        <v>24</v>
      </c>
      <c r="P7" s="7" t="str">
        <f aca="true" t="shared" si="2" ref="P7:P17">IF(OR(J7&gt;0,L8=1),O7,P6)</f>
        <v>febbraio</v>
      </c>
    </row>
    <row r="8" spans="1:16" ht="11.25" customHeight="1">
      <c r="A8" s="69" t="s">
        <v>25</v>
      </c>
      <c r="B8" s="23"/>
      <c r="C8" s="15">
        <v>821464.4</v>
      </c>
      <c r="D8" s="15">
        <v>1099380</v>
      </c>
      <c r="E8" s="47"/>
      <c r="F8" s="15">
        <v>21383.8</v>
      </c>
      <c r="G8" s="15">
        <v>11405.8</v>
      </c>
      <c r="H8" s="15"/>
      <c r="I8" s="15">
        <v>2530</v>
      </c>
      <c r="J8" s="15">
        <v>151</v>
      </c>
      <c r="K8" s="15"/>
      <c r="L8" s="7">
        <f t="shared" si="0"/>
        <v>1</v>
      </c>
      <c r="M8" s="8" t="s">
        <v>37</v>
      </c>
      <c r="N8" s="7" t="str">
        <f t="shared" si="1"/>
        <v>mar.</v>
      </c>
      <c r="O8" s="70" t="s">
        <v>25</v>
      </c>
      <c r="P8" s="7" t="str">
        <f t="shared" si="2"/>
        <v>marzo</v>
      </c>
    </row>
    <row r="9" spans="1:16" ht="11.25" customHeight="1">
      <c r="A9" s="69" t="s">
        <v>26</v>
      </c>
      <c r="B9" s="23"/>
      <c r="C9" s="15">
        <v>750323.5900000001</v>
      </c>
      <c r="D9" s="15">
        <v>1019250</v>
      </c>
      <c r="E9" s="47"/>
      <c r="F9" s="15">
        <v>23977</v>
      </c>
      <c r="G9" s="15">
        <v>10749.800000000001</v>
      </c>
      <c r="H9" s="15"/>
      <c r="I9" s="15">
        <v>443</v>
      </c>
      <c r="J9" s="15">
        <v>52</v>
      </c>
      <c r="K9" s="15"/>
      <c r="L9" s="7">
        <f t="shared" si="0"/>
        <v>1</v>
      </c>
      <c r="M9" s="8" t="s">
        <v>38</v>
      </c>
      <c r="N9" s="7" t="str">
        <f t="shared" si="1"/>
        <v>apr.</v>
      </c>
      <c r="O9" s="70" t="s">
        <v>26</v>
      </c>
      <c r="P9" s="7" t="str">
        <f t="shared" si="2"/>
        <v>aprile</v>
      </c>
    </row>
    <row r="10" spans="1:16" ht="11.25" customHeight="1">
      <c r="A10" s="69" t="s">
        <v>27</v>
      </c>
      <c r="B10" s="23"/>
      <c r="C10" s="71">
        <v>707423.5900000001</v>
      </c>
      <c r="D10" s="71">
        <v>940000</v>
      </c>
      <c r="E10" s="47"/>
      <c r="F10" s="15">
        <v>18313.6</v>
      </c>
      <c r="G10" s="71">
        <v>8271.6</v>
      </c>
      <c r="H10" s="15"/>
      <c r="I10" s="71">
        <v>1509.99</v>
      </c>
      <c r="J10" s="71">
        <v>81</v>
      </c>
      <c r="K10" s="71"/>
      <c r="L10" s="7">
        <f t="shared" si="0"/>
        <v>1</v>
      </c>
      <c r="M10" s="8" t="s">
        <v>39</v>
      </c>
      <c r="N10" s="7" t="str">
        <f t="shared" si="1"/>
        <v>mag.</v>
      </c>
      <c r="O10" s="70" t="s">
        <v>27</v>
      </c>
      <c r="P10" s="7" t="str">
        <f t="shared" si="2"/>
        <v>maggio</v>
      </c>
    </row>
    <row r="11" spans="1:16" ht="11.25" customHeight="1">
      <c r="A11" s="69" t="s">
        <v>28</v>
      </c>
      <c r="B11" s="23"/>
      <c r="C11" s="71">
        <v>680275.4</v>
      </c>
      <c r="D11" s="71">
        <v>885270</v>
      </c>
      <c r="E11" s="47"/>
      <c r="F11" s="71">
        <v>16677.4</v>
      </c>
      <c r="G11" s="71">
        <v>4716.6</v>
      </c>
      <c r="H11" s="15"/>
      <c r="I11" s="71">
        <v>381</v>
      </c>
      <c r="J11" s="71">
        <v>67</v>
      </c>
      <c r="K11" s="71"/>
      <c r="L11" s="7">
        <f t="shared" si="0"/>
        <v>1</v>
      </c>
      <c r="M11" s="8" t="s">
        <v>40</v>
      </c>
      <c r="N11" s="7" t="str">
        <f t="shared" si="1"/>
        <v>giu.</v>
      </c>
      <c r="O11" s="70" t="s">
        <v>28</v>
      </c>
      <c r="P11" s="7" t="str">
        <f t="shared" si="2"/>
        <v>giugno</v>
      </c>
    </row>
    <row r="12" spans="1:16" ht="11.25" customHeight="1">
      <c r="A12" s="69" t="s">
        <v>29</v>
      </c>
      <c r="B12" s="23"/>
      <c r="C12" s="71">
        <v>649997.8699999998</v>
      </c>
      <c r="D12" s="71">
        <v>700270</v>
      </c>
      <c r="E12" s="47"/>
      <c r="F12" s="71">
        <v>11674.4</v>
      </c>
      <c r="G12" s="71">
        <v>2770.8</v>
      </c>
      <c r="H12" s="15"/>
      <c r="I12" s="71">
        <v>428</v>
      </c>
      <c r="J12" s="71">
        <v>166</v>
      </c>
      <c r="K12" s="71"/>
      <c r="L12" s="7">
        <f t="shared" si="0"/>
        <v>1</v>
      </c>
      <c r="M12" s="8" t="s">
        <v>41</v>
      </c>
      <c r="N12" s="7" t="str">
        <f t="shared" si="1"/>
        <v>lug.</v>
      </c>
      <c r="O12" s="70" t="s">
        <v>29</v>
      </c>
      <c r="P12" s="7" t="str">
        <f t="shared" si="2"/>
        <v>luglio</v>
      </c>
    </row>
    <row r="13" spans="1:16" ht="11.25" customHeight="1">
      <c r="A13" s="69" t="s">
        <v>30</v>
      </c>
      <c r="B13" s="23"/>
      <c r="C13" s="71">
        <v>399397.6</v>
      </c>
      <c r="D13" s="71">
        <v>501350</v>
      </c>
      <c r="E13" s="47"/>
      <c r="F13" s="71">
        <v>14302.6</v>
      </c>
      <c r="G13" s="71">
        <v>5051</v>
      </c>
      <c r="H13" s="15"/>
      <c r="I13" s="71">
        <v>919</v>
      </c>
      <c r="J13" s="71">
        <v>1987</v>
      </c>
      <c r="K13" s="71"/>
      <c r="L13" s="7">
        <f t="shared" si="0"/>
        <v>1</v>
      </c>
      <c r="M13" s="8" t="s">
        <v>42</v>
      </c>
      <c r="N13" s="7" t="str">
        <f t="shared" si="1"/>
        <v>ago.</v>
      </c>
      <c r="O13" s="70" t="s">
        <v>30</v>
      </c>
      <c r="P13" s="7" t="str">
        <f t="shared" si="2"/>
        <v>agosto</v>
      </c>
    </row>
    <row r="14" spans="1:16" ht="11.25" customHeight="1">
      <c r="A14" s="69" t="s">
        <v>31</v>
      </c>
      <c r="B14" s="23"/>
      <c r="C14" s="71">
        <v>683612.5499999999</v>
      </c>
      <c r="D14" s="71">
        <v>1053990</v>
      </c>
      <c r="E14" s="47"/>
      <c r="F14" s="71">
        <v>21733.4</v>
      </c>
      <c r="G14" s="71">
        <v>9630</v>
      </c>
      <c r="H14" s="15"/>
      <c r="I14" s="71">
        <v>2073</v>
      </c>
      <c r="J14" s="71">
        <v>9859.98</v>
      </c>
      <c r="K14" s="71"/>
      <c r="L14" s="7">
        <f t="shared" si="0"/>
        <v>1</v>
      </c>
      <c r="M14" s="8" t="s">
        <v>43</v>
      </c>
      <c r="N14" s="7" t="str">
        <f t="shared" si="1"/>
        <v>set.</v>
      </c>
      <c r="O14" s="70" t="s">
        <v>31</v>
      </c>
      <c r="P14" s="7" t="str">
        <f t="shared" si="2"/>
        <v>settembre</v>
      </c>
    </row>
    <row r="15" spans="1:16" ht="11.25" customHeight="1">
      <c r="A15" s="69" t="s">
        <v>32</v>
      </c>
      <c r="B15" s="23"/>
      <c r="C15" s="71">
        <v>796160.2</v>
      </c>
      <c r="D15" s="71">
        <v>1054790</v>
      </c>
      <c r="E15" s="47"/>
      <c r="F15" s="71">
        <v>22029.6</v>
      </c>
      <c r="G15" s="71">
        <v>12987.6</v>
      </c>
      <c r="H15" s="15"/>
      <c r="I15" s="71">
        <v>1083</v>
      </c>
      <c r="J15" s="71">
        <v>2152</v>
      </c>
      <c r="K15" s="71"/>
      <c r="L15" s="7">
        <f t="shared" si="0"/>
        <v>1</v>
      </c>
      <c r="M15" s="8" t="s">
        <v>44</v>
      </c>
      <c r="N15" s="7" t="str">
        <f t="shared" si="1"/>
        <v>ott.</v>
      </c>
      <c r="O15" s="70" t="s">
        <v>32</v>
      </c>
      <c r="P15" s="7" t="str">
        <f t="shared" si="2"/>
        <v>ottobre</v>
      </c>
    </row>
    <row r="16" spans="1:16" ht="11.25" customHeight="1">
      <c r="A16" s="69" t="s">
        <v>33</v>
      </c>
      <c r="B16" s="23"/>
      <c r="C16" s="71">
        <v>739082</v>
      </c>
      <c r="D16" s="71">
        <v>1054670</v>
      </c>
      <c r="E16" s="47"/>
      <c r="F16" s="71">
        <v>20632.4</v>
      </c>
      <c r="G16" s="71">
        <v>12182.2</v>
      </c>
      <c r="H16" s="15"/>
      <c r="I16" s="71">
        <v>777</v>
      </c>
      <c r="J16" s="71">
        <v>688</v>
      </c>
      <c r="K16" s="71"/>
      <c r="L16" s="7">
        <f t="shared" si="0"/>
        <v>1</v>
      </c>
      <c r="M16" s="8" t="s">
        <v>45</v>
      </c>
      <c r="N16" s="7" t="str">
        <f t="shared" si="1"/>
        <v>nov.</v>
      </c>
      <c r="O16" s="70" t="s">
        <v>33</v>
      </c>
      <c r="P16" s="7" t="str">
        <f t="shared" si="2"/>
        <v>novembre</v>
      </c>
    </row>
    <row r="17" spans="1:16" ht="11.25" customHeight="1">
      <c r="A17" s="69" t="s">
        <v>34</v>
      </c>
      <c r="B17" s="23"/>
      <c r="C17" s="71">
        <v>758509</v>
      </c>
      <c r="D17" s="71">
        <v>1066080</v>
      </c>
      <c r="E17" s="47"/>
      <c r="F17" s="71">
        <v>20378.41</v>
      </c>
      <c r="G17" s="71">
        <v>10631</v>
      </c>
      <c r="H17" s="15"/>
      <c r="I17" s="71">
        <v>1823.05</v>
      </c>
      <c r="J17" s="71">
        <v>1005.06</v>
      </c>
      <c r="K17" s="71"/>
      <c r="L17" s="7">
        <f t="shared" si="0"/>
        <v>1</v>
      </c>
      <c r="M17" s="8" t="s">
        <v>46</v>
      </c>
      <c r="N17" s="7" t="str">
        <f t="shared" si="1"/>
        <v>dic.</v>
      </c>
      <c r="O17" s="70" t="s">
        <v>34</v>
      </c>
      <c r="P17" s="7" t="str">
        <f t="shared" si="2"/>
        <v>dicembre</v>
      </c>
    </row>
    <row r="18" spans="1:11" ht="6.75" customHeight="1">
      <c r="A18" s="23"/>
      <c r="B18" s="23"/>
      <c r="C18" s="15"/>
      <c r="D18" s="15"/>
      <c r="E18" s="47"/>
      <c r="F18" s="15"/>
      <c r="G18" s="15"/>
      <c r="H18" s="15"/>
      <c r="I18" s="15"/>
      <c r="J18" s="15"/>
      <c r="K18" s="15"/>
    </row>
    <row r="19" spans="1:16" s="10" customFormat="1" ht="11.25" customHeight="1">
      <c r="A19" s="18" t="str">
        <f>"gen.-"&amp;N19</f>
        <v>gen.-dic.</v>
      </c>
      <c r="B19" s="41"/>
      <c r="C19" s="57">
        <f>SUM(C5:C17)</f>
        <v>8260819</v>
      </c>
      <c r="D19" s="57">
        <f>SUM(D5:D17)</f>
        <v>11431900</v>
      </c>
      <c r="E19" s="58"/>
      <c r="F19" s="57">
        <f>SUM(F5:F17)</f>
        <v>234750.41</v>
      </c>
      <c r="G19" s="57">
        <f>SUM(G5:G17)</f>
        <v>110733.8</v>
      </c>
      <c r="H19" s="28"/>
      <c r="I19" s="57">
        <f>SUM(I5:I17)</f>
        <v>15228.039999999999</v>
      </c>
      <c r="J19" s="57">
        <f>SUM(J5:J17)</f>
        <v>16832.04</v>
      </c>
      <c r="K19" s="57"/>
      <c r="L19" s="8"/>
      <c r="N19" s="10" t="str">
        <f>N17</f>
        <v>dic.</v>
      </c>
      <c r="P19" s="10" t="str">
        <f>P17</f>
        <v>dicembre</v>
      </c>
    </row>
    <row r="20" spans="1:16" s="13" customFormat="1" ht="19.5" customHeight="1">
      <c r="A20" s="42" t="s">
        <v>1</v>
      </c>
      <c r="B20" s="42"/>
      <c r="C20" s="29">
        <f>SUM(C6:C17)</f>
        <v>8260819</v>
      </c>
      <c r="D20" s="29">
        <f>SUM(D6:D17)</f>
        <v>11431900</v>
      </c>
      <c r="E20" s="48"/>
      <c r="F20" s="29">
        <f>SUM(F6:F17)</f>
        <v>234750.41</v>
      </c>
      <c r="G20" s="29">
        <f>SUM(G6:G17)</f>
        <v>110733.8</v>
      </c>
      <c r="H20" s="29"/>
      <c r="I20" s="29">
        <f>SUM(I6:I17)</f>
        <v>15228.039999999999</v>
      </c>
      <c r="J20" s="29">
        <f>SUM(J6:J17)</f>
        <v>16832.04</v>
      </c>
      <c r="K20" s="57"/>
      <c r="L20" s="8"/>
      <c r="M20" s="3"/>
      <c r="N20" s="3"/>
      <c r="O20" s="3"/>
      <c r="P20" s="3"/>
    </row>
    <row r="21" spans="1:13" s="22" customFormat="1" ht="16.5" customHeight="1">
      <c r="A21" s="39">
        <v>2016</v>
      </c>
      <c r="B21" s="55"/>
      <c r="C21" s="30"/>
      <c r="D21" s="30"/>
      <c r="E21" s="49"/>
      <c r="F21" s="30"/>
      <c r="G21" s="30"/>
      <c r="H21" s="30"/>
      <c r="I21" s="30"/>
      <c r="J21" s="31"/>
      <c r="K21" s="31"/>
      <c r="L21" s="21"/>
      <c r="M21" s="21"/>
    </row>
    <row r="22" spans="1:16" s="23" customFormat="1" ht="11.25">
      <c r="A22" s="69" t="s">
        <v>23</v>
      </c>
      <c r="B22" s="40"/>
      <c r="C22" s="15">
        <v>647113.06</v>
      </c>
      <c r="D22" s="15">
        <v>1011130</v>
      </c>
      <c r="E22" s="47"/>
      <c r="F22" s="15">
        <v>21281.01</v>
      </c>
      <c r="G22" s="15">
        <v>12158.66</v>
      </c>
      <c r="H22" s="15"/>
      <c r="I22" s="15">
        <v>2132.38</v>
      </c>
      <c r="J22" s="15">
        <v>439.88</v>
      </c>
      <c r="K22" s="15"/>
      <c r="L22" s="7">
        <f aca="true" t="shared" si="3" ref="L22:L33">IF(OR(J22&gt;0,L23=1),1,0)</f>
        <v>1</v>
      </c>
      <c r="M22" s="8" t="s">
        <v>35</v>
      </c>
      <c r="N22" s="7" t="str">
        <f>IF(OR(J22&gt;0,L23=1),M22,"")</f>
        <v>gen.</v>
      </c>
      <c r="O22" s="70" t="s">
        <v>23</v>
      </c>
      <c r="P22" s="7" t="str">
        <f>IF(OR(J22&gt;0,L23=1),O22,"")</f>
        <v>gennaio</v>
      </c>
    </row>
    <row r="23" spans="1:16" ht="12" customHeight="1">
      <c r="A23" s="69" t="s">
        <v>24</v>
      </c>
      <c r="B23" s="40"/>
      <c r="C23" s="15">
        <v>724236.64</v>
      </c>
      <c r="D23" s="15">
        <v>1074570</v>
      </c>
      <c r="E23" s="47"/>
      <c r="F23" s="15">
        <v>21956.85</v>
      </c>
      <c r="G23" s="15">
        <v>12427.4</v>
      </c>
      <c r="H23" s="15"/>
      <c r="I23" s="15">
        <v>1270.14</v>
      </c>
      <c r="J23" s="15">
        <v>191.56</v>
      </c>
      <c r="K23" s="15"/>
      <c r="L23" s="7">
        <f t="shared" si="3"/>
        <v>1</v>
      </c>
      <c r="M23" s="8" t="s">
        <v>36</v>
      </c>
      <c r="N23" s="7" t="str">
        <f aca="true" t="shared" si="4" ref="N23:N33">IF(OR(J23&gt;0,L24=1),M23,N22)</f>
        <v>feb.</v>
      </c>
      <c r="O23" s="70" t="s">
        <v>24</v>
      </c>
      <c r="P23" s="7" t="str">
        <f aca="true" t="shared" si="5" ref="P23:P33">IF(OR(J23&gt;0,L24=1),O23,P22)</f>
        <v>febbraio</v>
      </c>
    </row>
    <row r="24" spans="1:16" ht="11.25">
      <c r="A24" s="69" t="s">
        <v>25</v>
      </c>
      <c r="B24" s="23"/>
      <c r="C24" s="15">
        <v>950771.99</v>
      </c>
      <c r="D24" s="15">
        <v>1069960</v>
      </c>
      <c r="E24" s="47"/>
      <c r="F24" s="15">
        <v>23113.2</v>
      </c>
      <c r="G24" s="15">
        <v>12266.2</v>
      </c>
      <c r="H24" s="15"/>
      <c r="I24" s="15">
        <v>3127.88</v>
      </c>
      <c r="J24" s="15">
        <v>163.76</v>
      </c>
      <c r="K24" s="15"/>
      <c r="L24" s="7">
        <f t="shared" si="3"/>
        <v>1</v>
      </c>
      <c r="M24" s="8" t="s">
        <v>37</v>
      </c>
      <c r="N24" s="7" t="str">
        <f t="shared" si="4"/>
        <v>mar.</v>
      </c>
      <c r="O24" s="70" t="s">
        <v>25</v>
      </c>
      <c r="P24" s="7" t="str">
        <f t="shared" si="5"/>
        <v>marzo</v>
      </c>
    </row>
    <row r="25" spans="1:16" ht="11.25">
      <c r="A25" s="69" t="s">
        <v>26</v>
      </c>
      <c r="B25" s="23"/>
      <c r="C25" s="15">
        <v>742145.39</v>
      </c>
      <c r="D25" s="15">
        <v>1012490</v>
      </c>
      <c r="E25" s="47"/>
      <c r="F25" s="15">
        <v>21543</v>
      </c>
      <c r="G25" s="15">
        <v>12361</v>
      </c>
      <c r="H25" s="15"/>
      <c r="I25" s="15">
        <v>735.6600000000001</v>
      </c>
      <c r="J25" s="15">
        <v>56.96000000000001</v>
      </c>
      <c r="K25" s="15"/>
      <c r="L25" s="7">
        <f t="shared" si="3"/>
        <v>1</v>
      </c>
      <c r="M25" s="8" t="s">
        <v>38</v>
      </c>
      <c r="N25" s="7" t="str">
        <f t="shared" si="4"/>
        <v>apr.</v>
      </c>
      <c r="O25" s="70" t="s">
        <v>26</v>
      </c>
      <c r="P25" s="7" t="str">
        <f t="shared" si="5"/>
        <v>aprile</v>
      </c>
    </row>
    <row r="26" spans="1:16" ht="11.25">
      <c r="A26" s="69" t="s">
        <v>27</v>
      </c>
      <c r="B26" s="23"/>
      <c r="C26" s="71">
        <v>779363.5800000001</v>
      </c>
      <c r="D26" s="71">
        <v>1074840</v>
      </c>
      <c r="E26" s="47"/>
      <c r="F26" s="15">
        <v>20136.6</v>
      </c>
      <c r="G26" s="71">
        <v>9503.8</v>
      </c>
      <c r="H26" s="15"/>
      <c r="I26" s="71">
        <v>1455.02</v>
      </c>
      <c r="J26" s="71">
        <v>47.13999999999999</v>
      </c>
      <c r="K26" s="71"/>
      <c r="L26" s="7">
        <f t="shared" si="3"/>
        <v>1</v>
      </c>
      <c r="M26" s="8" t="s">
        <v>39</v>
      </c>
      <c r="N26" s="7" t="str">
        <f t="shared" si="4"/>
        <v>mag.</v>
      </c>
      <c r="O26" s="70" t="s">
        <v>27</v>
      </c>
      <c r="P26" s="7" t="str">
        <f t="shared" si="5"/>
        <v>maggio</v>
      </c>
    </row>
    <row r="27" spans="1:16" ht="11.25">
      <c r="A27" s="69" t="s">
        <v>28</v>
      </c>
      <c r="B27" s="23"/>
      <c r="C27" s="71">
        <v>693880.79</v>
      </c>
      <c r="D27" s="71">
        <v>895090</v>
      </c>
      <c r="E27" s="47"/>
      <c r="F27" s="71">
        <v>16740.8</v>
      </c>
      <c r="G27" s="71">
        <v>4224.4</v>
      </c>
      <c r="H27" s="15"/>
      <c r="I27" s="71">
        <v>444.46000000000004</v>
      </c>
      <c r="J27" s="71">
        <v>76.80000000000001</v>
      </c>
      <c r="K27" s="71"/>
      <c r="L27" s="7">
        <f t="shared" si="3"/>
        <v>1</v>
      </c>
      <c r="M27" s="8" t="s">
        <v>40</v>
      </c>
      <c r="N27" s="7" t="str">
        <f t="shared" si="4"/>
        <v>giu.</v>
      </c>
      <c r="O27" s="70" t="s">
        <v>28</v>
      </c>
      <c r="P27" s="7" t="str">
        <f t="shared" si="5"/>
        <v>giugno</v>
      </c>
    </row>
    <row r="28" spans="1:16" ht="11.25">
      <c r="A28" s="69" t="s">
        <v>29</v>
      </c>
      <c r="B28" s="23"/>
      <c r="C28" s="71">
        <v>604381.1699999999</v>
      </c>
      <c r="D28" s="71">
        <v>730040</v>
      </c>
      <c r="E28" s="47"/>
      <c r="F28" s="71">
        <v>11037.8</v>
      </c>
      <c r="G28" s="71">
        <v>3298.2</v>
      </c>
      <c r="H28" s="15"/>
      <c r="I28" s="71">
        <v>430.64</v>
      </c>
      <c r="J28" s="71">
        <v>166.82</v>
      </c>
      <c r="K28" s="71"/>
      <c r="L28" s="7">
        <f t="shared" si="3"/>
        <v>1</v>
      </c>
      <c r="M28" s="8" t="s">
        <v>41</v>
      </c>
      <c r="N28" s="7" t="str">
        <f t="shared" si="4"/>
        <v>lug.</v>
      </c>
      <c r="O28" s="70" t="s">
        <v>29</v>
      </c>
      <c r="P28" s="7" t="str">
        <f t="shared" si="5"/>
        <v>luglio</v>
      </c>
    </row>
    <row r="29" spans="1:16" ht="11.25">
      <c r="A29" s="69" t="s">
        <v>30</v>
      </c>
      <c r="B29" s="23"/>
      <c r="C29" s="71">
        <v>461827.02</v>
      </c>
      <c r="D29" s="71">
        <v>541090</v>
      </c>
      <c r="E29" s="47"/>
      <c r="F29" s="71">
        <v>15589</v>
      </c>
      <c r="G29" s="71">
        <v>4291</v>
      </c>
      <c r="H29" s="15"/>
      <c r="I29" s="71">
        <v>1134.76</v>
      </c>
      <c r="J29" s="71">
        <v>2021.86</v>
      </c>
      <c r="K29" s="71"/>
      <c r="L29" s="7">
        <f t="shared" si="3"/>
        <v>1</v>
      </c>
      <c r="M29" s="8" t="s">
        <v>42</v>
      </c>
      <c r="N29" s="7" t="str">
        <f t="shared" si="4"/>
        <v>ago.</v>
      </c>
      <c r="O29" s="70" t="s">
        <v>30</v>
      </c>
      <c r="P29" s="7" t="str">
        <f t="shared" si="5"/>
        <v>agosto</v>
      </c>
    </row>
    <row r="30" spans="1:16" ht="11.25">
      <c r="A30" s="69" t="s">
        <v>31</v>
      </c>
      <c r="B30" s="23"/>
      <c r="C30" s="71">
        <v>830373.59</v>
      </c>
      <c r="D30" s="71">
        <v>1066560</v>
      </c>
      <c r="E30" s="47"/>
      <c r="F30" s="71">
        <v>21714.56</v>
      </c>
      <c r="G30" s="71">
        <v>8591.2</v>
      </c>
      <c r="H30" s="15"/>
      <c r="I30" s="71">
        <v>2355.2</v>
      </c>
      <c r="J30" s="71">
        <v>9058.919999999998</v>
      </c>
      <c r="K30" s="71"/>
      <c r="L30" s="7">
        <f t="shared" si="3"/>
        <v>1</v>
      </c>
      <c r="M30" s="8" t="s">
        <v>43</v>
      </c>
      <c r="N30" s="7" t="str">
        <f t="shared" si="4"/>
        <v>set.</v>
      </c>
      <c r="O30" s="70" t="s">
        <v>31</v>
      </c>
      <c r="P30" s="7" t="str">
        <f t="shared" si="5"/>
        <v>settembre</v>
      </c>
    </row>
    <row r="31" spans="1:16" ht="11.25">
      <c r="A31" s="69" t="s">
        <v>32</v>
      </c>
      <c r="B31" s="23"/>
      <c r="C31" s="71">
        <v>794813.24</v>
      </c>
      <c r="D31" s="71">
        <v>1068820</v>
      </c>
      <c r="E31" s="47"/>
      <c r="F31" s="71">
        <v>21094.4</v>
      </c>
      <c r="G31" s="71">
        <v>11335.6</v>
      </c>
      <c r="H31" s="15"/>
      <c r="I31" s="71">
        <v>1368.48</v>
      </c>
      <c r="J31" s="71">
        <v>2574.7200000000003</v>
      </c>
      <c r="K31" s="71"/>
      <c r="L31" s="7">
        <f t="shared" si="3"/>
        <v>1</v>
      </c>
      <c r="M31" s="8" t="s">
        <v>44</v>
      </c>
      <c r="N31" s="7" t="str">
        <f t="shared" si="4"/>
        <v>ott.</v>
      </c>
      <c r="O31" s="70" t="s">
        <v>32</v>
      </c>
      <c r="P31" s="7" t="str">
        <f t="shared" si="5"/>
        <v>ottobre</v>
      </c>
    </row>
    <row r="32" spans="1:16" ht="11.25">
      <c r="A32" s="69" t="s">
        <v>33</v>
      </c>
      <c r="B32" s="23"/>
      <c r="C32" s="71">
        <v>848371.58</v>
      </c>
      <c r="D32" s="71">
        <v>1114000</v>
      </c>
      <c r="E32" s="47"/>
      <c r="F32" s="71">
        <v>22661.4</v>
      </c>
      <c r="G32" s="71">
        <v>13167.4</v>
      </c>
      <c r="H32" s="15"/>
      <c r="I32" s="71">
        <v>1038.88</v>
      </c>
      <c r="J32" s="71">
        <v>925.72</v>
      </c>
      <c r="K32" s="71"/>
      <c r="L32" s="7">
        <f t="shared" si="3"/>
        <v>1</v>
      </c>
      <c r="M32" s="8" t="s">
        <v>45</v>
      </c>
      <c r="N32" s="7" t="str">
        <f t="shared" si="4"/>
        <v>nov.</v>
      </c>
      <c r="O32" s="70" t="s">
        <v>33</v>
      </c>
      <c r="P32" s="7" t="str">
        <f t="shared" si="5"/>
        <v>novembre</v>
      </c>
    </row>
    <row r="33" spans="1:16" ht="11.25">
      <c r="A33" s="69" t="s">
        <v>34</v>
      </c>
      <c r="B33" s="23"/>
      <c r="C33" s="71">
        <v>782793.23</v>
      </c>
      <c r="D33" s="71">
        <v>1079400</v>
      </c>
      <c r="E33" s="47"/>
      <c r="F33" s="71">
        <v>19852.399999999998</v>
      </c>
      <c r="G33" s="71">
        <v>9035.2</v>
      </c>
      <c r="H33" s="15"/>
      <c r="I33" s="71">
        <v>1736.2799999999997</v>
      </c>
      <c r="J33" s="71">
        <v>8981</v>
      </c>
      <c r="K33" s="71"/>
      <c r="L33" s="7">
        <f t="shared" si="3"/>
        <v>1</v>
      </c>
      <c r="M33" s="8" t="s">
        <v>46</v>
      </c>
      <c r="N33" s="7" t="str">
        <f t="shared" si="4"/>
        <v>dic.</v>
      </c>
      <c r="O33" s="70" t="s">
        <v>34</v>
      </c>
      <c r="P33" s="7" t="str">
        <f t="shared" si="5"/>
        <v>dicembre</v>
      </c>
    </row>
    <row r="34" spans="1:11" ht="6.75" customHeight="1">
      <c r="A34" s="23"/>
      <c r="B34" s="23"/>
      <c r="C34" s="15"/>
      <c r="D34" s="15"/>
      <c r="E34" s="47"/>
      <c r="F34" s="15"/>
      <c r="G34" s="15"/>
      <c r="H34" s="15"/>
      <c r="I34" s="15"/>
      <c r="J34" s="15"/>
      <c r="K34" s="15"/>
    </row>
    <row r="35" spans="1:16" ht="12">
      <c r="A35" s="18" t="str">
        <f>"gen.-"&amp;N35</f>
        <v>gen.-dic.</v>
      </c>
      <c r="B35" s="41"/>
      <c r="C35" s="57">
        <f>SUM(C21:C33)</f>
        <v>8860071.280000001</v>
      </c>
      <c r="D35" s="57">
        <f>SUM(D21:D33)</f>
        <v>11737990</v>
      </c>
      <c r="E35" s="58"/>
      <c r="F35" s="57">
        <f>SUM(F21:F33)</f>
        <v>236721.02</v>
      </c>
      <c r="G35" s="57">
        <f>SUM(G21:G33)</f>
        <v>112660.06</v>
      </c>
      <c r="H35" s="28"/>
      <c r="I35" s="57">
        <f>SUM(I21:I33)</f>
        <v>17229.78</v>
      </c>
      <c r="J35" s="57">
        <f>SUM(J21:J33)</f>
        <v>24705.14</v>
      </c>
      <c r="K35" s="57"/>
      <c r="M35" s="10"/>
      <c r="N35" s="10" t="str">
        <f>N33</f>
        <v>dic.</v>
      </c>
      <c r="O35" s="10"/>
      <c r="P35" s="10" t="str">
        <f>P33</f>
        <v>dicembre</v>
      </c>
    </row>
    <row r="36" spans="1:11" ht="19.5" customHeight="1">
      <c r="A36" s="42" t="s">
        <v>1</v>
      </c>
      <c r="B36" s="42"/>
      <c r="C36" s="29">
        <f>SUM(C22:C33)</f>
        <v>8860071.280000001</v>
      </c>
      <c r="D36" s="29">
        <f>SUM(D22:D33)</f>
        <v>11737990</v>
      </c>
      <c r="E36" s="48"/>
      <c r="F36" s="29">
        <f>SUM(F22:F33)</f>
        <v>236721.02</v>
      </c>
      <c r="G36" s="29">
        <f>SUM(G22:G33)</f>
        <v>112660.06</v>
      </c>
      <c r="H36" s="29"/>
      <c r="I36" s="29">
        <f>SUM(I22:I33)</f>
        <v>17229.78</v>
      </c>
      <c r="J36" s="29">
        <f>SUM(J22:J33)</f>
        <v>24705.14</v>
      </c>
      <c r="K36" s="57"/>
    </row>
    <row r="37" spans="1:12" s="73" customFormat="1" ht="11.25">
      <c r="A37" s="72" t="s">
        <v>21</v>
      </c>
      <c r="C37" s="74"/>
      <c r="D37" s="74"/>
      <c r="E37" s="75"/>
      <c r="F37" s="74"/>
      <c r="G37" s="74"/>
      <c r="H37" s="74"/>
      <c r="I37" s="74"/>
      <c r="J37" s="74"/>
      <c r="K37" s="74"/>
      <c r="L37" s="76"/>
    </row>
    <row r="38" spans="1:12" s="73" customFormat="1" ht="11.25">
      <c r="A38" s="72" t="s">
        <v>49</v>
      </c>
      <c r="C38" s="74"/>
      <c r="D38" s="74"/>
      <c r="E38" s="75"/>
      <c r="F38" s="74"/>
      <c r="G38" s="74"/>
      <c r="H38" s="74"/>
      <c r="I38" s="74"/>
      <c r="J38" s="74"/>
      <c r="K38" s="74"/>
      <c r="L38" s="76"/>
    </row>
    <row r="39" spans="1:12" s="73" customFormat="1" ht="11.25">
      <c r="A39" s="72" t="s">
        <v>53</v>
      </c>
      <c r="C39" s="74"/>
      <c r="D39" s="74"/>
      <c r="E39" s="75"/>
      <c r="F39" s="74"/>
      <c r="G39" s="74"/>
      <c r="H39" s="74"/>
      <c r="I39" s="74"/>
      <c r="J39" s="74"/>
      <c r="K39" s="74"/>
      <c r="L39" s="76"/>
    </row>
    <row r="40" spans="1:11" s="43" customFormat="1" ht="12">
      <c r="A40" s="19" t="s">
        <v>51</v>
      </c>
      <c r="B40" s="19"/>
      <c r="C40" s="20"/>
      <c r="D40" s="20"/>
      <c r="E40" s="50"/>
      <c r="F40" s="20"/>
      <c r="G40" s="20"/>
      <c r="H40" s="32"/>
      <c r="I40" s="32"/>
      <c r="J40" s="33"/>
      <c r="K40" s="33"/>
    </row>
    <row r="41" spans="1:11" s="43" customFormat="1" ht="12">
      <c r="A41" s="19"/>
      <c r="B41" s="19"/>
      <c r="C41" s="20"/>
      <c r="D41" s="20"/>
      <c r="E41" s="50"/>
      <c r="F41" s="20"/>
      <c r="G41" s="20"/>
      <c r="H41" s="32"/>
      <c r="I41" s="32"/>
      <c r="J41" s="33"/>
      <c r="K41" s="33"/>
    </row>
    <row r="42" spans="1:11" s="43" customFormat="1" ht="12">
      <c r="A42" s="19"/>
      <c r="B42" s="19"/>
      <c r="C42" s="20"/>
      <c r="D42" s="20"/>
      <c r="E42" s="50"/>
      <c r="F42" s="20"/>
      <c r="G42" s="20"/>
      <c r="H42" s="32"/>
      <c r="I42" s="32"/>
      <c r="J42" s="33"/>
      <c r="K42" s="33"/>
    </row>
    <row r="43" spans="3:11" ht="11.25" hidden="1">
      <c r="C43" s="59">
        <f>(C35-C19)*100/C19</f>
        <v>7.2541509504082</v>
      </c>
      <c r="D43" s="59">
        <f aca="true" t="shared" si="6" ref="D43:J43">(D35-D19)*100/D19</f>
        <v>2.677507675889397</v>
      </c>
      <c r="E43" s="59"/>
      <c r="F43" s="59">
        <f t="shared" si="6"/>
        <v>0.8394490131028891</v>
      </c>
      <c r="G43" s="59">
        <f t="shared" si="6"/>
        <v>1.7395411337820925</v>
      </c>
      <c r="H43" s="59"/>
      <c r="I43" s="59">
        <f t="shared" si="6"/>
        <v>13.145092868156373</v>
      </c>
      <c r="J43" s="59">
        <f t="shared" si="6"/>
        <v>46.77448485150937</v>
      </c>
      <c r="K43" s="59"/>
    </row>
  </sheetData>
  <sheetProtection/>
  <mergeCells count="2">
    <mergeCell ref="F3:G3"/>
    <mergeCell ref="I3:J3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90" r:id="rId1"/>
  <headerFooter alignWithMargins="0">
    <oddHeader>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1" sqref="A1"/>
    </sheetView>
  </sheetViews>
  <sheetFormatPr defaultColWidth="19.75390625" defaultRowHeight="12"/>
  <cols>
    <col min="1" max="1" width="17.75390625" style="3" customWidth="1"/>
    <col min="2" max="2" width="2.125" style="3" customWidth="1"/>
    <col min="3" max="4" width="15.25390625" style="36" customWidth="1"/>
    <col min="5" max="5" width="2.125" style="52" customWidth="1"/>
    <col min="6" max="7" width="15.25390625" style="36" customWidth="1"/>
    <col min="8" max="8" width="2.125" style="36" customWidth="1"/>
    <col min="9" max="10" width="15.25390625" style="36" customWidth="1"/>
    <col min="11" max="11" width="6.625" style="36" customWidth="1"/>
    <col min="12" max="12" width="4.875" style="8" hidden="1" customWidth="1"/>
    <col min="13" max="14" width="4.75390625" style="3" hidden="1" customWidth="1"/>
    <col min="15" max="16" width="9.00390625" style="3" hidden="1" customWidth="1"/>
    <col min="17" max="17" width="9.00390625" style="3" customWidth="1"/>
    <col min="18" max="16384" width="19.75390625" style="3" customWidth="1"/>
  </cols>
  <sheetData>
    <row r="1" spans="1:11" ht="19.5" customHeight="1">
      <c r="A1" s="14" t="s">
        <v>48</v>
      </c>
      <c r="B1" s="14"/>
      <c r="C1" s="37"/>
      <c r="D1" s="37"/>
      <c r="E1" s="44"/>
      <c r="F1" s="37"/>
      <c r="G1" s="37"/>
      <c r="H1" s="37"/>
      <c r="I1" s="37"/>
      <c r="J1" s="37"/>
      <c r="K1" s="37"/>
    </row>
    <row r="2" spans="1:11" ht="19.5" customHeight="1">
      <c r="A2" s="14" t="str">
        <f>CONCATENATE("da ",A6," ",A5," a ",P35," ",A21)</f>
        <v>da gennaio 2014 a dicembre 2015</v>
      </c>
      <c r="B2" s="14"/>
      <c r="C2" s="37"/>
      <c r="D2" s="37"/>
      <c r="E2" s="44"/>
      <c r="F2" s="37"/>
      <c r="G2" s="37"/>
      <c r="H2" s="37"/>
      <c r="I2" s="37"/>
      <c r="J2" s="37"/>
      <c r="K2" s="37"/>
    </row>
    <row r="3" spans="1:17" s="2" customFormat="1" ht="18" customHeight="1">
      <c r="A3" s="24" t="s">
        <v>0</v>
      </c>
      <c r="B3" s="24"/>
      <c r="C3" s="53" t="s">
        <v>3</v>
      </c>
      <c r="D3" s="53" t="s">
        <v>4</v>
      </c>
      <c r="E3" s="54"/>
      <c r="F3" s="77" t="s">
        <v>5</v>
      </c>
      <c r="G3" s="77"/>
      <c r="H3" s="53"/>
      <c r="I3" s="77" t="s">
        <v>6</v>
      </c>
      <c r="J3" s="77"/>
      <c r="K3" s="66"/>
      <c r="L3" s="1"/>
      <c r="N3" s="3"/>
      <c r="O3" s="3"/>
      <c r="P3" s="3"/>
      <c r="Q3" s="3"/>
    </row>
    <row r="4" spans="1:17" s="4" customFormat="1" ht="15" customHeight="1">
      <c r="A4" s="38"/>
      <c r="B4" s="38"/>
      <c r="C4" s="25"/>
      <c r="D4" s="25" t="s">
        <v>7</v>
      </c>
      <c r="E4" s="45"/>
      <c r="F4" s="25" t="s">
        <v>14</v>
      </c>
      <c r="G4" s="25" t="s">
        <v>9</v>
      </c>
      <c r="H4" s="25"/>
      <c r="I4" s="25" t="s">
        <v>8</v>
      </c>
      <c r="J4" s="25" t="s">
        <v>9</v>
      </c>
      <c r="K4" s="67"/>
      <c r="L4" s="5"/>
      <c r="N4" s="3"/>
      <c r="O4" s="3"/>
      <c r="P4" s="3"/>
      <c r="Q4" s="3"/>
    </row>
    <row r="5" spans="1:16" ht="16.5" customHeight="1">
      <c r="A5" s="39">
        <v>2014</v>
      </c>
      <c r="B5" s="55"/>
      <c r="C5" s="30"/>
      <c r="D5" s="30"/>
      <c r="E5" s="49"/>
      <c r="F5" s="30"/>
      <c r="G5" s="30"/>
      <c r="H5" s="30"/>
      <c r="I5" s="30"/>
      <c r="J5" s="31"/>
      <c r="K5" s="31"/>
      <c r="L5" s="21"/>
      <c r="M5" s="21"/>
      <c r="N5" s="22"/>
      <c r="O5" s="22"/>
      <c r="P5" s="22"/>
    </row>
    <row r="6" spans="1:16" ht="12.75" customHeight="1">
      <c r="A6" s="69" t="s">
        <v>23</v>
      </c>
      <c r="B6" s="40"/>
      <c r="C6" s="15">
        <v>639391</v>
      </c>
      <c r="D6" s="15">
        <v>1113430</v>
      </c>
      <c r="E6" s="47"/>
      <c r="F6" s="15">
        <v>21016</v>
      </c>
      <c r="G6" s="15">
        <v>9592</v>
      </c>
      <c r="H6" s="15"/>
      <c r="I6" s="15">
        <v>2197</v>
      </c>
      <c r="J6" s="15">
        <v>419</v>
      </c>
      <c r="K6" s="15"/>
      <c r="L6" s="7">
        <f aca="true" t="shared" si="0" ref="L6:L17">IF(OR(J6&gt;0,L7=1),1,0)</f>
        <v>1</v>
      </c>
      <c r="M6" s="8" t="s">
        <v>35</v>
      </c>
      <c r="N6" s="7" t="str">
        <f>IF(OR(J6&gt;0,L7=1),M6,"")</f>
        <v>gen.</v>
      </c>
      <c r="O6" s="70" t="s">
        <v>23</v>
      </c>
      <c r="P6" s="7" t="str">
        <f>IF(OR(J6&gt;0,L7=1),O6,"")</f>
        <v>gennaio</v>
      </c>
    </row>
    <row r="7" spans="1:16" ht="11.25" customHeight="1">
      <c r="A7" s="69" t="s">
        <v>24</v>
      </c>
      <c r="B7" s="40"/>
      <c r="C7" s="15">
        <v>640625</v>
      </c>
      <c r="D7" s="15">
        <v>1003190</v>
      </c>
      <c r="E7" s="47"/>
      <c r="F7" s="15">
        <v>18556</v>
      </c>
      <c r="G7" s="15">
        <v>8843</v>
      </c>
      <c r="H7" s="15"/>
      <c r="I7" s="15">
        <v>1226</v>
      </c>
      <c r="J7" s="15">
        <v>213</v>
      </c>
      <c r="K7" s="15"/>
      <c r="L7" s="7">
        <f t="shared" si="0"/>
        <v>1</v>
      </c>
      <c r="M7" s="8" t="s">
        <v>36</v>
      </c>
      <c r="N7" s="7" t="str">
        <f aca="true" t="shared" si="1" ref="N7:N17">IF(OR(J7&gt;0,L8=1),M7,N6)</f>
        <v>feb.</v>
      </c>
      <c r="O7" s="70" t="s">
        <v>24</v>
      </c>
      <c r="P7" s="7" t="str">
        <f aca="true" t="shared" si="2" ref="P7:P17">IF(OR(J7&gt;0,L8=1),O7,P6)</f>
        <v>febbraio</v>
      </c>
    </row>
    <row r="8" spans="1:16" ht="11.25" customHeight="1">
      <c r="A8" s="69" t="s">
        <v>25</v>
      </c>
      <c r="B8" s="23"/>
      <c r="C8" s="15">
        <v>753617</v>
      </c>
      <c r="D8" s="15">
        <v>1084820</v>
      </c>
      <c r="E8" s="47"/>
      <c r="F8" s="15">
        <v>19555</v>
      </c>
      <c r="G8" s="15">
        <v>11036</v>
      </c>
      <c r="H8" s="15"/>
      <c r="I8" s="15">
        <v>2401</v>
      </c>
      <c r="J8" s="15">
        <v>134</v>
      </c>
      <c r="K8" s="15"/>
      <c r="L8" s="7">
        <f t="shared" si="0"/>
        <v>1</v>
      </c>
      <c r="M8" s="8" t="s">
        <v>37</v>
      </c>
      <c r="N8" s="7" t="str">
        <f t="shared" si="1"/>
        <v>mar.</v>
      </c>
      <c r="O8" s="70" t="s">
        <v>25</v>
      </c>
      <c r="P8" s="7" t="str">
        <f t="shared" si="2"/>
        <v>marzo</v>
      </c>
    </row>
    <row r="9" spans="1:16" ht="11.25" customHeight="1">
      <c r="A9" s="69" t="s">
        <v>26</v>
      </c>
      <c r="B9" s="23"/>
      <c r="C9" s="15">
        <v>729002</v>
      </c>
      <c r="D9" s="15">
        <v>1014120</v>
      </c>
      <c r="E9" s="47"/>
      <c r="F9" s="15">
        <v>17873</v>
      </c>
      <c r="G9" s="15">
        <v>9062</v>
      </c>
      <c r="H9" s="15"/>
      <c r="I9" s="15">
        <v>608</v>
      </c>
      <c r="J9" s="15">
        <v>56</v>
      </c>
      <c r="K9" s="15"/>
      <c r="L9" s="7">
        <f t="shared" si="0"/>
        <v>1</v>
      </c>
      <c r="M9" s="8" t="s">
        <v>38</v>
      </c>
      <c r="N9" s="7" t="str">
        <f t="shared" si="1"/>
        <v>apr.</v>
      </c>
      <c r="O9" s="70" t="s">
        <v>26</v>
      </c>
      <c r="P9" s="7" t="str">
        <f t="shared" si="2"/>
        <v>aprile</v>
      </c>
    </row>
    <row r="10" spans="1:16" ht="11.25" customHeight="1">
      <c r="A10" s="69" t="s">
        <v>27</v>
      </c>
      <c r="B10" s="23"/>
      <c r="C10" s="71">
        <v>755498</v>
      </c>
      <c r="D10" s="71">
        <v>1060070</v>
      </c>
      <c r="E10" s="47"/>
      <c r="F10" s="15">
        <v>19197</v>
      </c>
      <c r="G10" s="71">
        <v>8232</v>
      </c>
      <c r="H10" s="15"/>
      <c r="I10" s="71">
        <v>1378</v>
      </c>
      <c r="J10" s="71">
        <v>47</v>
      </c>
      <c r="K10" s="71"/>
      <c r="L10" s="7">
        <f t="shared" si="0"/>
        <v>1</v>
      </c>
      <c r="M10" s="8" t="s">
        <v>39</v>
      </c>
      <c r="N10" s="7" t="str">
        <f t="shared" si="1"/>
        <v>mag.</v>
      </c>
      <c r="O10" s="70" t="s">
        <v>27</v>
      </c>
      <c r="P10" s="7" t="str">
        <f t="shared" si="2"/>
        <v>maggio</v>
      </c>
    </row>
    <row r="11" spans="1:16" ht="11.25" customHeight="1">
      <c r="A11" s="69" t="s">
        <v>28</v>
      </c>
      <c r="B11" s="23"/>
      <c r="C11" s="71">
        <v>676711</v>
      </c>
      <c r="D11" s="71">
        <v>889520</v>
      </c>
      <c r="E11" s="47"/>
      <c r="F11" s="71">
        <v>15026</v>
      </c>
      <c r="G11" s="71">
        <v>3829</v>
      </c>
      <c r="H11" s="15"/>
      <c r="I11" s="71">
        <v>311</v>
      </c>
      <c r="J11" s="71">
        <v>57</v>
      </c>
      <c r="K11" s="71"/>
      <c r="L11" s="7">
        <f t="shared" si="0"/>
        <v>1</v>
      </c>
      <c r="M11" s="8" t="s">
        <v>40</v>
      </c>
      <c r="N11" s="7" t="str">
        <f t="shared" si="1"/>
        <v>giu.</v>
      </c>
      <c r="O11" s="70" t="s">
        <v>28</v>
      </c>
      <c r="P11" s="7" t="str">
        <f t="shared" si="2"/>
        <v>giugno</v>
      </c>
    </row>
    <row r="12" spans="1:16" ht="11.25" customHeight="1">
      <c r="A12" s="69" t="s">
        <v>29</v>
      </c>
      <c r="B12" s="23"/>
      <c r="C12" s="71">
        <v>645925</v>
      </c>
      <c r="D12" s="71">
        <v>828310</v>
      </c>
      <c r="E12" s="47"/>
      <c r="F12" s="71">
        <v>11548</v>
      </c>
      <c r="G12" s="71">
        <v>2666</v>
      </c>
      <c r="H12" s="15"/>
      <c r="I12" s="71">
        <v>285</v>
      </c>
      <c r="J12" s="71">
        <v>133</v>
      </c>
      <c r="K12" s="71"/>
      <c r="L12" s="7">
        <f t="shared" si="0"/>
        <v>1</v>
      </c>
      <c r="M12" s="8" t="s">
        <v>41</v>
      </c>
      <c r="N12" s="7" t="str">
        <f t="shared" si="1"/>
        <v>lug.</v>
      </c>
      <c r="O12" s="70" t="s">
        <v>29</v>
      </c>
      <c r="P12" s="7" t="str">
        <f t="shared" si="2"/>
        <v>luglio</v>
      </c>
    </row>
    <row r="13" spans="1:16" ht="11.25" customHeight="1">
      <c r="A13" s="69" t="s">
        <v>30</v>
      </c>
      <c r="B13" s="23"/>
      <c r="C13" s="71">
        <v>426440</v>
      </c>
      <c r="D13" s="71">
        <v>520510</v>
      </c>
      <c r="E13" s="47"/>
      <c r="F13" s="71">
        <v>14361</v>
      </c>
      <c r="G13" s="71">
        <v>5514</v>
      </c>
      <c r="H13" s="15"/>
      <c r="I13" s="71">
        <v>960</v>
      </c>
      <c r="J13" s="71">
        <v>1890</v>
      </c>
      <c r="K13" s="71"/>
      <c r="L13" s="7">
        <f t="shared" si="0"/>
        <v>1</v>
      </c>
      <c r="M13" s="8" t="s">
        <v>42</v>
      </c>
      <c r="N13" s="7" t="str">
        <f t="shared" si="1"/>
        <v>ago.</v>
      </c>
      <c r="O13" s="70" t="s">
        <v>30</v>
      </c>
      <c r="P13" s="7" t="str">
        <f t="shared" si="2"/>
        <v>agosto</v>
      </c>
    </row>
    <row r="14" spans="1:16" ht="11.25" customHeight="1">
      <c r="A14" s="69" t="s">
        <v>31</v>
      </c>
      <c r="B14" s="23"/>
      <c r="C14" s="71">
        <v>837939</v>
      </c>
      <c r="D14" s="71">
        <v>1152650</v>
      </c>
      <c r="E14" s="47"/>
      <c r="F14" s="71">
        <v>21935</v>
      </c>
      <c r="G14" s="71">
        <v>9883</v>
      </c>
      <c r="H14" s="15"/>
      <c r="I14" s="71">
        <v>1963</v>
      </c>
      <c r="J14" s="71">
        <v>9051</v>
      </c>
      <c r="K14" s="71"/>
      <c r="L14" s="7">
        <f t="shared" si="0"/>
        <v>1</v>
      </c>
      <c r="M14" s="8" t="s">
        <v>43</v>
      </c>
      <c r="N14" s="7" t="str">
        <f t="shared" si="1"/>
        <v>set.</v>
      </c>
      <c r="O14" s="70" t="s">
        <v>31</v>
      </c>
      <c r="P14" s="7" t="str">
        <f t="shared" si="2"/>
        <v>settembre</v>
      </c>
    </row>
    <row r="15" spans="1:16" ht="11.25" customHeight="1">
      <c r="A15" s="69" t="s">
        <v>32</v>
      </c>
      <c r="B15" s="23"/>
      <c r="C15" s="71">
        <v>825740</v>
      </c>
      <c r="D15" s="71">
        <v>1120850</v>
      </c>
      <c r="E15" s="47"/>
      <c r="F15" s="71">
        <v>20934</v>
      </c>
      <c r="G15" s="71">
        <v>10582</v>
      </c>
      <c r="H15" s="15"/>
      <c r="I15" s="71">
        <v>1103</v>
      </c>
      <c r="J15" s="71">
        <v>2170</v>
      </c>
      <c r="K15" s="71"/>
      <c r="L15" s="7">
        <f t="shared" si="0"/>
        <v>1</v>
      </c>
      <c r="M15" s="8" t="s">
        <v>44</v>
      </c>
      <c r="N15" s="7" t="str">
        <f t="shared" si="1"/>
        <v>ott.</v>
      </c>
      <c r="O15" s="70" t="s">
        <v>32</v>
      </c>
      <c r="P15" s="7" t="str">
        <f t="shared" si="2"/>
        <v>ottobre</v>
      </c>
    </row>
    <row r="16" spans="1:16" ht="11.25" customHeight="1">
      <c r="A16" s="69" t="s">
        <v>33</v>
      </c>
      <c r="B16" s="23"/>
      <c r="C16" s="71">
        <v>752870</v>
      </c>
      <c r="D16" s="71">
        <v>1067340</v>
      </c>
      <c r="E16" s="47"/>
      <c r="F16" s="71">
        <v>20763</v>
      </c>
      <c r="G16" s="71">
        <v>12007</v>
      </c>
      <c r="H16" s="15"/>
      <c r="I16" s="71">
        <v>790</v>
      </c>
      <c r="J16" s="71">
        <v>614</v>
      </c>
      <c r="K16" s="71"/>
      <c r="L16" s="7">
        <f t="shared" si="0"/>
        <v>1</v>
      </c>
      <c r="M16" s="8" t="s">
        <v>45</v>
      </c>
      <c r="N16" s="7" t="str">
        <f t="shared" si="1"/>
        <v>nov.</v>
      </c>
      <c r="O16" s="70" t="s">
        <v>33</v>
      </c>
      <c r="P16" s="7" t="str">
        <f t="shared" si="2"/>
        <v>novembre</v>
      </c>
    </row>
    <row r="17" spans="1:16" ht="11.25" customHeight="1">
      <c r="A17" s="69" t="s">
        <v>34</v>
      </c>
      <c r="B17" s="23"/>
      <c r="C17" s="71">
        <v>774648</v>
      </c>
      <c r="D17" s="71">
        <v>1142780</v>
      </c>
      <c r="E17" s="47"/>
      <c r="F17" s="71">
        <v>18100</v>
      </c>
      <c r="G17" s="71">
        <v>7965</v>
      </c>
      <c r="H17" s="15"/>
      <c r="I17" s="71">
        <v>1704</v>
      </c>
      <c r="J17" s="71">
        <v>966</v>
      </c>
      <c r="K17" s="71"/>
      <c r="L17" s="7">
        <f t="shared" si="0"/>
        <v>1</v>
      </c>
      <c r="M17" s="8" t="s">
        <v>46</v>
      </c>
      <c r="N17" s="7" t="str">
        <f t="shared" si="1"/>
        <v>dic.</v>
      </c>
      <c r="O17" s="70" t="s">
        <v>34</v>
      </c>
      <c r="P17" s="7" t="str">
        <f t="shared" si="2"/>
        <v>dicembre</v>
      </c>
    </row>
    <row r="18" spans="1:11" ht="6.75" customHeight="1">
      <c r="A18" s="23"/>
      <c r="B18" s="23"/>
      <c r="C18" s="15"/>
      <c r="D18" s="15"/>
      <c r="E18" s="47"/>
      <c r="F18" s="15"/>
      <c r="G18" s="15"/>
      <c r="H18" s="15"/>
      <c r="I18" s="15"/>
      <c r="J18" s="15"/>
      <c r="K18" s="15"/>
    </row>
    <row r="19" spans="1:16" s="10" customFormat="1" ht="11.25" customHeight="1">
      <c r="A19" s="18" t="str">
        <f>"gen.-"&amp;N19</f>
        <v>gen.-dic.</v>
      </c>
      <c r="B19" s="41"/>
      <c r="C19" s="57">
        <f>SUM(C5:C17)</f>
        <v>8458406</v>
      </c>
      <c r="D19" s="57">
        <f>SUM(D5:D17)</f>
        <v>11997590</v>
      </c>
      <c r="E19" s="58"/>
      <c r="F19" s="57">
        <f>SUM(F5:F17)</f>
        <v>218864</v>
      </c>
      <c r="G19" s="57">
        <f>SUM(G5:G17)</f>
        <v>99211</v>
      </c>
      <c r="H19" s="28"/>
      <c r="I19" s="57">
        <f>SUM(I5:I17)</f>
        <v>14926</v>
      </c>
      <c r="J19" s="57">
        <f>SUM(J5:J17)</f>
        <v>15750</v>
      </c>
      <c r="K19" s="57"/>
      <c r="L19" s="8"/>
      <c r="N19" s="10" t="str">
        <f>N17</f>
        <v>dic.</v>
      </c>
      <c r="P19" s="10" t="str">
        <f>P17</f>
        <v>dicembre</v>
      </c>
    </row>
    <row r="20" spans="1:16" s="13" customFormat="1" ht="19.5" customHeight="1">
      <c r="A20" s="42" t="s">
        <v>1</v>
      </c>
      <c r="B20" s="42"/>
      <c r="C20" s="29">
        <f>SUM(C6:C17)</f>
        <v>8458406</v>
      </c>
      <c r="D20" s="29">
        <f>SUM(D6:D17)</f>
        <v>11997590</v>
      </c>
      <c r="E20" s="48"/>
      <c r="F20" s="29">
        <f>SUM(F6:F17)</f>
        <v>218864</v>
      </c>
      <c r="G20" s="29">
        <f>SUM(G6:G17)</f>
        <v>99211</v>
      </c>
      <c r="H20" s="29"/>
      <c r="I20" s="29">
        <f>SUM(I6:I17)</f>
        <v>14926</v>
      </c>
      <c r="J20" s="29">
        <f>SUM(J6:J17)</f>
        <v>15750</v>
      </c>
      <c r="K20" s="57"/>
      <c r="L20" s="8"/>
      <c r="M20" s="3"/>
      <c r="N20" s="3"/>
      <c r="O20" s="3"/>
      <c r="P20" s="3"/>
    </row>
    <row r="21" spans="1:13" s="22" customFormat="1" ht="16.5" customHeight="1">
      <c r="A21" s="39">
        <v>2015</v>
      </c>
      <c r="B21" s="55"/>
      <c r="C21" s="30"/>
      <c r="D21" s="30"/>
      <c r="E21" s="49"/>
      <c r="F21" s="30"/>
      <c r="G21" s="30"/>
      <c r="H21" s="30"/>
      <c r="I21" s="30"/>
      <c r="J21" s="31"/>
      <c r="K21" s="31"/>
      <c r="L21" s="21"/>
      <c r="M21" s="21"/>
    </row>
    <row r="22" spans="1:16" s="23" customFormat="1" ht="11.25">
      <c r="A22" s="69" t="s">
        <v>23</v>
      </c>
      <c r="B22" s="40"/>
      <c r="C22" s="15">
        <v>615948.2</v>
      </c>
      <c r="D22" s="15">
        <v>1020850</v>
      </c>
      <c r="E22" s="47"/>
      <c r="F22" s="15">
        <v>22859.4</v>
      </c>
      <c r="G22" s="15">
        <v>11789.6</v>
      </c>
      <c r="H22" s="15"/>
      <c r="I22" s="15">
        <v>2037</v>
      </c>
      <c r="J22" s="15">
        <v>436</v>
      </c>
      <c r="K22" s="15"/>
      <c r="L22" s="7">
        <f aca="true" t="shared" si="3" ref="L22:L33">IF(OR(J22&gt;0,L23=1),1,0)</f>
        <v>1</v>
      </c>
      <c r="M22" s="8" t="s">
        <v>35</v>
      </c>
      <c r="N22" s="7" t="str">
        <f>IF(OR(J22&gt;0,L23=1),M22,"")</f>
        <v>gen.</v>
      </c>
      <c r="O22" s="70" t="s">
        <v>23</v>
      </c>
      <c r="P22" s="7" t="str">
        <f>IF(OR(J22&gt;0,L23=1),O22,"")</f>
        <v>gennaio</v>
      </c>
    </row>
    <row r="23" spans="1:16" ht="12" customHeight="1">
      <c r="A23" s="69" t="s">
        <v>24</v>
      </c>
      <c r="B23" s="40"/>
      <c r="C23" s="15">
        <v>658624.6</v>
      </c>
      <c r="D23" s="15">
        <v>1036000</v>
      </c>
      <c r="E23" s="47"/>
      <c r="F23" s="15">
        <v>20788.4</v>
      </c>
      <c r="G23" s="15">
        <v>10547.8</v>
      </c>
      <c r="H23" s="15"/>
      <c r="I23" s="15">
        <v>1224</v>
      </c>
      <c r="J23" s="15">
        <v>187</v>
      </c>
      <c r="K23" s="15"/>
      <c r="L23" s="7">
        <f t="shared" si="3"/>
        <v>1</v>
      </c>
      <c r="M23" s="8" t="s">
        <v>36</v>
      </c>
      <c r="N23" s="7" t="str">
        <f aca="true" t="shared" si="4" ref="N23:N33">IF(OR(J23&gt;0,L24=1),M23,N22)</f>
        <v>feb.</v>
      </c>
      <c r="O23" s="70" t="s">
        <v>24</v>
      </c>
      <c r="P23" s="7" t="str">
        <f aca="true" t="shared" si="5" ref="P23:P33">IF(OR(J23&gt;0,L24=1),O23,P22)</f>
        <v>febbraio</v>
      </c>
    </row>
    <row r="24" spans="1:16" ht="11.25">
      <c r="A24" s="69" t="s">
        <v>25</v>
      </c>
      <c r="B24" s="23"/>
      <c r="C24" s="15">
        <v>821464.4</v>
      </c>
      <c r="D24" s="15">
        <v>1099380</v>
      </c>
      <c r="E24" s="47"/>
      <c r="F24" s="15">
        <v>21383.8</v>
      </c>
      <c r="G24" s="15">
        <v>11405.8</v>
      </c>
      <c r="H24" s="15"/>
      <c r="I24" s="15">
        <v>2530</v>
      </c>
      <c r="J24" s="15">
        <v>151</v>
      </c>
      <c r="K24" s="15"/>
      <c r="L24" s="7">
        <f t="shared" si="3"/>
        <v>1</v>
      </c>
      <c r="M24" s="8" t="s">
        <v>37</v>
      </c>
      <c r="N24" s="7" t="str">
        <f t="shared" si="4"/>
        <v>mar.</v>
      </c>
      <c r="O24" s="70" t="s">
        <v>25</v>
      </c>
      <c r="P24" s="7" t="str">
        <f t="shared" si="5"/>
        <v>marzo</v>
      </c>
    </row>
    <row r="25" spans="1:16" ht="11.25">
      <c r="A25" s="69" t="s">
        <v>26</v>
      </c>
      <c r="B25" s="23"/>
      <c r="C25" s="15">
        <v>750323.5900000001</v>
      </c>
      <c r="D25" s="15">
        <v>1019250</v>
      </c>
      <c r="E25" s="47"/>
      <c r="F25" s="15">
        <v>23977</v>
      </c>
      <c r="G25" s="15">
        <v>10749.800000000001</v>
      </c>
      <c r="H25" s="15"/>
      <c r="I25" s="15">
        <v>443</v>
      </c>
      <c r="J25" s="15">
        <v>52</v>
      </c>
      <c r="K25" s="15"/>
      <c r="L25" s="7">
        <f t="shared" si="3"/>
        <v>1</v>
      </c>
      <c r="M25" s="8" t="s">
        <v>38</v>
      </c>
      <c r="N25" s="7" t="str">
        <f t="shared" si="4"/>
        <v>apr.</v>
      </c>
      <c r="O25" s="70" t="s">
        <v>26</v>
      </c>
      <c r="P25" s="7" t="str">
        <f t="shared" si="5"/>
        <v>aprile</v>
      </c>
    </row>
    <row r="26" spans="1:16" ht="11.25">
      <c r="A26" s="69" t="s">
        <v>27</v>
      </c>
      <c r="B26" s="23"/>
      <c r="C26" s="71">
        <v>707423.5900000001</v>
      </c>
      <c r="D26" s="71">
        <v>940000</v>
      </c>
      <c r="E26" s="47"/>
      <c r="F26" s="15">
        <v>18313.6</v>
      </c>
      <c r="G26" s="71">
        <v>8271.6</v>
      </c>
      <c r="H26" s="15"/>
      <c r="I26" s="71">
        <v>1509.99</v>
      </c>
      <c r="J26" s="71">
        <v>81</v>
      </c>
      <c r="K26" s="71"/>
      <c r="L26" s="7">
        <f t="shared" si="3"/>
        <v>1</v>
      </c>
      <c r="M26" s="8" t="s">
        <v>39</v>
      </c>
      <c r="N26" s="7" t="str">
        <f t="shared" si="4"/>
        <v>mag.</v>
      </c>
      <c r="O26" s="70" t="s">
        <v>27</v>
      </c>
      <c r="P26" s="7" t="str">
        <f t="shared" si="5"/>
        <v>maggio</v>
      </c>
    </row>
    <row r="27" spans="1:16" ht="11.25">
      <c r="A27" s="69" t="s">
        <v>28</v>
      </c>
      <c r="B27" s="23"/>
      <c r="C27" s="71">
        <v>680275.4</v>
      </c>
      <c r="D27" s="71">
        <v>885270</v>
      </c>
      <c r="E27" s="47"/>
      <c r="F27" s="71">
        <v>16677.4</v>
      </c>
      <c r="G27" s="71">
        <v>4716.6</v>
      </c>
      <c r="H27" s="15"/>
      <c r="I27" s="71">
        <v>381</v>
      </c>
      <c r="J27" s="71">
        <v>67</v>
      </c>
      <c r="K27" s="71"/>
      <c r="L27" s="7">
        <f t="shared" si="3"/>
        <v>1</v>
      </c>
      <c r="M27" s="8" t="s">
        <v>40</v>
      </c>
      <c r="N27" s="7" t="str">
        <f t="shared" si="4"/>
        <v>giu.</v>
      </c>
      <c r="O27" s="70" t="s">
        <v>28</v>
      </c>
      <c r="P27" s="7" t="str">
        <f t="shared" si="5"/>
        <v>giugno</v>
      </c>
    </row>
    <row r="28" spans="1:16" ht="11.25">
      <c r="A28" s="69" t="s">
        <v>29</v>
      </c>
      <c r="B28" s="23"/>
      <c r="C28" s="71">
        <v>649997.8699999998</v>
      </c>
      <c r="D28" s="71">
        <v>700270</v>
      </c>
      <c r="E28" s="47"/>
      <c r="F28" s="71">
        <v>11674.4</v>
      </c>
      <c r="G28" s="71">
        <v>2770.8</v>
      </c>
      <c r="H28" s="15"/>
      <c r="I28" s="71">
        <v>428</v>
      </c>
      <c r="J28" s="71">
        <v>166</v>
      </c>
      <c r="K28" s="71"/>
      <c r="L28" s="7">
        <f t="shared" si="3"/>
        <v>1</v>
      </c>
      <c r="M28" s="8" t="s">
        <v>41</v>
      </c>
      <c r="N28" s="7" t="str">
        <f t="shared" si="4"/>
        <v>lug.</v>
      </c>
      <c r="O28" s="70" t="s">
        <v>29</v>
      </c>
      <c r="P28" s="7" t="str">
        <f t="shared" si="5"/>
        <v>luglio</v>
      </c>
    </row>
    <row r="29" spans="1:16" ht="11.25">
      <c r="A29" s="69" t="s">
        <v>30</v>
      </c>
      <c r="B29" s="23"/>
      <c r="C29" s="71">
        <v>399397.6</v>
      </c>
      <c r="D29" s="71">
        <v>501350</v>
      </c>
      <c r="E29" s="47"/>
      <c r="F29" s="71">
        <v>14302.6</v>
      </c>
      <c r="G29" s="71">
        <v>5051</v>
      </c>
      <c r="H29" s="15"/>
      <c r="I29" s="71">
        <v>919</v>
      </c>
      <c r="J29" s="71">
        <v>1987</v>
      </c>
      <c r="K29" s="71"/>
      <c r="L29" s="7">
        <f t="shared" si="3"/>
        <v>1</v>
      </c>
      <c r="M29" s="8" t="s">
        <v>42</v>
      </c>
      <c r="N29" s="7" t="str">
        <f t="shared" si="4"/>
        <v>ago.</v>
      </c>
      <c r="O29" s="70" t="s">
        <v>30</v>
      </c>
      <c r="P29" s="7" t="str">
        <f t="shared" si="5"/>
        <v>agosto</v>
      </c>
    </row>
    <row r="30" spans="1:16" ht="11.25">
      <c r="A30" s="69" t="s">
        <v>31</v>
      </c>
      <c r="B30" s="23"/>
      <c r="C30" s="71">
        <v>683612.5499999999</v>
      </c>
      <c r="D30" s="71">
        <v>1053990</v>
      </c>
      <c r="E30" s="47"/>
      <c r="F30" s="71">
        <v>21733.4</v>
      </c>
      <c r="G30" s="71">
        <v>9630</v>
      </c>
      <c r="H30" s="15"/>
      <c r="I30" s="71">
        <v>2073</v>
      </c>
      <c r="J30" s="71">
        <v>9859.98</v>
      </c>
      <c r="K30" s="71"/>
      <c r="L30" s="7">
        <f t="shared" si="3"/>
        <v>1</v>
      </c>
      <c r="M30" s="8" t="s">
        <v>43</v>
      </c>
      <c r="N30" s="7" t="str">
        <f t="shared" si="4"/>
        <v>set.</v>
      </c>
      <c r="O30" s="70" t="s">
        <v>31</v>
      </c>
      <c r="P30" s="7" t="str">
        <f t="shared" si="5"/>
        <v>settembre</v>
      </c>
    </row>
    <row r="31" spans="1:16" ht="11.25">
      <c r="A31" s="69" t="s">
        <v>32</v>
      </c>
      <c r="B31" s="23"/>
      <c r="C31" s="71">
        <v>796160.2</v>
      </c>
      <c r="D31" s="71">
        <v>1054790</v>
      </c>
      <c r="E31" s="47"/>
      <c r="F31" s="71">
        <v>22029.6</v>
      </c>
      <c r="G31" s="71">
        <v>12987.6</v>
      </c>
      <c r="H31" s="15"/>
      <c r="I31" s="71">
        <v>1083</v>
      </c>
      <c r="J31" s="71">
        <v>2152</v>
      </c>
      <c r="K31" s="71"/>
      <c r="L31" s="7">
        <f t="shared" si="3"/>
        <v>1</v>
      </c>
      <c r="M31" s="8" t="s">
        <v>44</v>
      </c>
      <c r="N31" s="7" t="str">
        <f t="shared" si="4"/>
        <v>ott.</v>
      </c>
      <c r="O31" s="70" t="s">
        <v>32</v>
      </c>
      <c r="P31" s="7" t="str">
        <f t="shared" si="5"/>
        <v>ottobre</v>
      </c>
    </row>
    <row r="32" spans="1:16" ht="11.25">
      <c r="A32" s="69" t="s">
        <v>33</v>
      </c>
      <c r="B32" s="23"/>
      <c r="C32" s="71">
        <v>739082</v>
      </c>
      <c r="D32" s="71">
        <v>1054670</v>
      </c>
      <c r="E32" s="47"/>
      <c r="F32" s="71">
        <v>20632.4</v>
      </c>
      <c r="G32" s="71">
        <v>12182.2</v>
      </c>
      <c r="H32" s="15"/>
      <c r="I32" s="71">
        <v>777</v>
      </c>
      <c r="J32" s="71">
        <v>688</v>
      </c>
      <c r="K32" s="71"/>
      <c r="L32" s="7">
        <f t="shared" si="3"/>
        <v>1</v>
      </c>
      <c r="M32" s="8" t="s">
        <v>45</v>
      </c>
      <c r="N32" s="7" t="str">
        <f t="shared" si="4"/>
        <v>nov.</v>
      </c>
      <c r="O32" s="70" t="s">
        <v>33</v>
      </c>
      <c r="P32" s="7" t="str">
        <f t="shared" si="5"/>
        <v>novembre</v>
      </c>
    </row>
    <row r="33" spans="1:16" ht="11.25">
      <c r="A33" s="69" t="s">
        <v>34</v>
      </c>
      <c r="B33" s="23"/>
      <c r="C33" s="71">
        <v>758509</v>
      </c>
      <c r="D33" s="71">
        <v>1066080</v>
      </c>
      <c r="E33" s="47"/>
      <c r="F33" s="71">
        <v>20378.41</v>
      </c>
      <c r="G33" s="71">
        <v>10631</v>
      </c>
      <c r="H33" s="15"/>
      <c r="I33" s="71">
        <v>1823.05</v>
      </c>
      <c r="J33" s="71">
        <v>1005.06</v>
      </c>
      <c r="K33" s="71"/>
      <c r="L33" s="7">
        <f t="shared" si="3"/>
        <v>1</v>
      </c>
      <c r="M33" s="8" t="s">
        <v>46</v>
      </c>
      <c r="N33" s="7" t="str">
        <f t="shared" si="4"/>
        <v>dic.</v>
      </c>
      <c r="O33" s="70" t="s">
        <v>34</v>
      </c>
      <c r="P33" s="7" t="str">
        <f t="shared" si="5"/>
        <v>dicembre</v>
      </c>
    </row>
    <row r="34" spans="1:11" ht="6.75" customHeight="1">
      <c r="A34" s="23"/>
      <c r="B34" s="23"/>
      <c r="C34" s="15"/>
      <c r="D34" s="15"/>
      <c r="E34" s="47"/>
      <c r="F34" s="15"/>
      <c r="G34" s="15"/>
      <c r="H34" s="15"/>
      <c r="I34" s="15"/>
      <c r="J34" s="15"/>
      <c r="K34" s="15"/>
    </row>
    <row r="35" spans="1:16" ht="12">
      <c r="A35" s="18" t="str">
        <f>"gen.-"&amp;N35</f>
        <v>gen.-dic.</v>
      </c>
      <c r="B35" s="41"/>
      <c r="C35" s="57">
        <f>SUM(C21:C33)</f>
        <v>8260819</v>
      </c>
      <c r="D35" s="57">
        <f>SUM(D21:D33)</f>
        <v>11431900</v>
      </c>
      <c r="E35" s="58"/>
      <c r="F35" s="57">
        <f>SUM(F21:F33)</f>
        <v>234750.41</v>
      </c>
      <c r="G35" s="57">
        <f>SUM(G21:G33)</f>
        <v>110733.8</v>
      </c>
      <c r="H35" s="28"/>
      <c r="I35" s="57">
        <f>SUM(I21:I33)</f>
        <v>15228.039999999999</v>
      </c>
      <c r="J35" s="57">
        <f>SUM(J21:J33)</f>
        <v>16832.04</v>
      </c>
      <c r="K35" s="57"/>
      <c r="M35" s="10"/>
      <c r="N35" s="10" t="str">
        <f>N33</f>
        <v>dic.</v>
      </c>
      <c r="O35" s="10"/>
      <c r="P35" s="10" t="str">
        <f>P33</f>
        <v>dicembre</v>
      </c>
    </row>
    <row r="36" spans="1:11" ht="19.5" customHeight="1">
      <c r="A36" s="42" t="s">
        <v>1</v>
      </c>
      <c r="B36" s="42"/>
      <c r="C36" s="29">
        <f>SUM(C22:C33)</f>
        <v>8260819</v>
      </c>
      <c r="D36" s="29">
        <f>SUM(D22:D33)</f>
        <v>11431900</v>
      </c>
      <c r="E36" s="48"/>
      <c r="F36" s="29">
        <f>SUM(F22:F33)</f>
        <v>234750.41</v>
      </c>
      <c r="G36" s="29">
        <f>SUM(G22:G33)</f>
        <v>110733.8</v>
      </c>
      <c r="H36" s="29"/>
      <c r="I36" s="29">
        <f>SUM(I22:I33)</f>
        <v>15228.039999999999</v>
      </c>
      <c r="J36" s="29">
        <f>SUM(J22:J33)</f>
        <v>16832.04</v>
      </c>
      <c r="K36" s="57"/>
    </row>
    <row r="37" ht="11.25">
      <c r="A37" s="65" t="s">
        <v>21</v>
      </c>
    </row>
    <row r="38" ht="11.25">
      <c r="A38" s="65" t="s">
        <v>49</v>
      </c>
    </row>
    <row r="39" ht="11.25">
      <c r="A39" s="65"/>
    </row>
    <row r="40" spans="1:11" s="43" customFormat="1" ht="12">
      <c r="A40" s="19" t="s">
        <v>51</v>
      </c>
      <c r="B40" s="19"/>
      <c r="C40" s="20"/>
      <c r="D40" s="20"/>
      <c r="E40" s="50"/>
      <c r="F40" s="20"/>
      <c r="G40" s="20"/>
      <c r="H40" s="32"/>
      <c r="I40" s="32"/>
      <c r="J40" s="33"/>
      <c r="K40" s="33"/>
    </row>
    <row r="41" spans="1:11" s="43" customFormat="1" ht="12">
      <c r="A41" s="19"/>
      <c r="B41" s="19"/>
      <c r="C41" s="20"/>
      <c r="D41" s="20"/>
      <c r="E41" s="50"/>
      <c r="F41" s="20"/>
      <c r="G41" s="20"/>
      <c r="H41" s="32"/>
      <c r="I41" s="32"/>
      <c r="J41" s="33"/>
      <c r="K41" s="33"/>
    </row>
    <row r="42" spans="1:11" s="43" customFormat="1" ht="12">
      <c r="A42" s="19"/>
      <c r="B42" s="19"/>
      <c r="C42" s="20"/>
      <c r="D42" s="20"/>
      <c r="E42" s="50"/>
      <c r="F42" s="20"/>
      <c r="G42" s="20"/>
      <c r="H42" s="32"/>
      <c r="I42" s="32"/>
      <c r="J42" s="33"/>
      <c r="K42" s="33"/>
    </row>
    <row r="43" spans="3:11" ht="11.25" hidden="1">
      <c r="C43" s="59">
        <f>(C35-C19)*100/C19</f>
        <v>-2.3359838721385566</v>
      </c>
      <c r="D43" s="59">
        <f aca="true" t="shared" si="6" ref="D43:J43">(D35-D19)*100/D19</f>
        <v>-4.71503026857894</v>
      </c>
      <c r="E43" s="59"/>
      <c r="F43" s="59">
        <f t="shared" si="6"/>
        <v>7.258576102054246</v>
      </c>
      <c r="G43" s="59">
        <f t="shared" si="6"/>
        <v>11.61443791515054</v>
      </c>
      <c r="H43" s="59"/>
      <c r="I43" s="59">
        <f t="shared" si="6"/>
        <v>2.0235830095135943</v>
      </c>
      <c r="J43" s="59">
        <f t="shared" si="6"/>
        <v>6.870095238095244</v>
      </c>
      <c r="K43" s="59"/>
    </row>
  </sheetData>
  <sheetProtection/>
  <mergeCells count="2">
    <mergeCell ref="F3:G3"/>
    <mergeCell ref="I3:J3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90" r:id="rId1"/>
  <headerFooter alignWithMargins="0"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1" sqref="A1"/>
    </sheetView>
  </sheetViews>
  <sheetFormatPr defaultColWidth="19.75390625" defaultRowHeight="12"/>
  <cols>
    <col min="1" max="1" width="17.75390625" style="3" customWidth="1"/>
    <col min="2" max="2" width="2.125" style="3" customWidth="1"/>
    <col min="3" max="4" width="15.25390625" style="36" customWidth="1"/>
    <col min="5" max="5" width="2.125" style="52" customWidth="1"/>
    <col min="6" max="7" width="15.25390625" style="36" customWidth="1"/>
    <col min="8" max="8" width="2.125" style="36" customWidth="1"/>
    <col min="9" max="10" width="15.25390625" style="36" customWidth="1"/>
    <col min="11" max="11" width="6.625" style="36" customWidth="1"/>
    <col min="12" max="12" width="4.875" style="8" hidden="1" customWidth="1"/>
    <col min="13" max="14" width="4.75390625" style="3" hidden="1" customWidth="1"/>
    <col min="15" max="16" width="9.00390625" style="3" hidden="1" customWidth="1"/>
    <col min="17" max="17" width="9.00390625" style="3" customWidth="1"/>
    <col min="18" max="16384" width="19.75390625" style="3" customWidth="1"/>
  </cols>
  <sheetData>
    <row r="1" spans="1:11" ht="19.5" customHeight="1">
      <c r="A1" s="14" t="s">
        <v>48</v>
      </c>
      <c r="B1" s="14"/>
      <c r="C1" s="37"/>
      <c r="D1" s="37"/>
      <c r="E1" s="44"/>
      <c r="F1" s="37"/>
      <c r="G1" s="37"/>
      <c r="H1" s="37"/>
      <c r="I1" s="37"/>
      <c r="J1" s="37"/>
      <c r="K1" s="37"/>
    </row>
    <row r="2" spans="1:11" ht="19.5" customHeight="1">
      <c r="A2" s="14" t="str">
        <f>CONCATENATE("da ",A6," ",A5," a ",P35," ",A21)</f>
        <v>da gennaio 2013 a dicembre 2014</v>
      </c>
      <c r="B2" s="14"/>
      <c r="C2" s="37"/>
      <c r="D2" s="37"/>
      <c r="E2" s="44"/>
      <c r="F2" s="37"/>
      <c r="G2" s="37"/>
      <c r="H2" s="37"/>
      <c r="I2" s="37"/>
      <c r="J2" s="37"/>
      <c r="K2" s="37"/>
    </row>
    <row r="3" spans="1:17" s="2" customFormat="1" ht="18" customHeight="1">
      <c r="A3" s="24" t="s">
        <v>0</v>
      </c>
      <c r="B3" s="24"/>
      <c r="C3" s="53" t="s">
        <v>3</v>
      </c>
      <c r="D3" s="53" t="s">
        <v>4</v>
      </c>
      <c r="E3" s="54"/>
      <c r="F3" s="77" t="s">
        <v>5</v>
      </c>
      <c r="G3" s="77"/>
      <c r="H3" s="53"/>
      <c r="I3" s="77" t="s">
        <v>6</v>
      </c>
      <c r="J3" s="77"/>
      <c r="K3" s="66"/>
      <c r="L3" s="1"/>
      <c r="N3" s="3"/>
      <c r="O3" s="3"/>
      <c r="P3" s="3"/>
      <c r="Q3" s="3"/>
    </row>
    <row r="4" spans="1:17" s="4" customFormat="1" ht="15" customHeight="1">
      <c r="A4" s="38"/>
      <c r="B4" s="38"/>
      <c r="C4" s="25"/>
      <c r="D4" s="25" t="s">
        <v>7</v>
      </c>
      <c r="E4" s="45"/>
      <c r="F4" s="25" t="s">
        <v>14</v>
      </c>
      <c r="G4" s="25" t="s">
        <v>9</v>
      </c>
      <c r="H4" s="25"/>
      <c r="I4" s="25" t="s">
        <v>8</v>
      </c>
      <c r="J4" s="25" t="s">
        <v>9</v>
      </c>
      <c r="K4" s="67"/>
      <c r="L4" s="5"/>
      <c r="N4" s="3"/>
      <c r="O4" s="3"/>
      <c r="P4" s="3"/>
      <c r="Q4" s="3"/>
    </row>
    <row r="5" spans="1:12" ht="16.5" customHeight="1">
      <c r="A5" s="39">
        <v>2013</v>
      </c>
      <c r="B5" s="55"/>
      <c r="C5" s="30"/>
      <c r="D5" s="30"/>
      <c r="E5" s="49"/>
      <c r="F5" s="30"/>
      <c r="G5" s="30"/>
      <c r="H5" s="30"/>
      <c r="I5" s="30"/>
      <c r="J5" s="31"/>
      <c r="K5" s="31"/>
      <c r="L5" s="6"/>
    </row>
    <row r="6" spans="1:16" ht="12.75" customHeight="1">
      <c r="A6" s="69" t="s">
        <v>23</v>
      </c>
      <c r="B6" s="40"/>
      <c r="C6" s="15">
        <v>694957.8</v>
      </c>
      <c r="D6" s="15">
        <v>1275710</v>
      </c>
      <c r="E6" s="47"/>
      <c r="F6" s="15">
        <v>22681</v>
      </c>
      <c r="G6" s="15">
        <v>8750.8</v>
      </c>
      <c r="H6" s="15"/>
      <c r="I6" s="15">
        <v>2189.67</v>
      </c>
      <c r="J6" s="15">
        <v>414.31</v>
      </c>
      <c r="K6" s="15"/>
      <c r="L6" s="7"/>
      <c r="M6" s="8"/>
      <c r="N6" s="7"/>
      <c r="O6" s="8"/>
      <c r="P6" s="7"/>
    </row>
    <row r="7" spans="1:16" ht="11.25" customHeight="1">
      <c r="A7" s="69" t="s">
        <v>24</v>
      </c>
      <c r="B7" s="40"/>
      <c r="C7" s="15">
        <v>674737.7</v>
      </c>
      <c r="D7" s="15">
        <v>1111910</v>
      </c>
      <c r="E7" s="47"/>
      <c r="F7" s="15">
        <v>19775</v>
      </c>
      <c r="G7" s="15">
        <v>7024.3</v>
      </c>
      <c r="H7" s="15"/>
      <c r="I7" s="15">
        <v>1204.47</v>
      </c>
      <c r="J7" s="15">
        <v>179.44</v>
      </c>
      <c r="K7" s="15"/>
      <c r="L7" s="7"/>
      <c r="M7" s="8"/>
      <c r="N7" s="7"/>
      <c r="O7" s="8"/>
      <c r="P7" s="7"/>
    </row>
    <row r="8" spans="1:16" ht="11.25" customHeight="1">
      <c r="A8" s="69" t="s">
        <v>25</v>
      </c>
      <c r="B8" s="23"/>
      <c r="C8" s="15">
        <v>750544.7</v>
      </c>
      <c r="D8" s="15">
        <v>1125100</v>
      </c>
      <c r="E8" s="47"/>
      <c r="F8" s="15">
        <v>19150.9</v>
      </c>
      <c r="G8" s="15">
        <v>8529</v>
      </c>
      <c r="H8" s="15"/>
      <c r="I8" s="15">
        <v>2318.57</v>
      </c>
      <c r="J8" s="15">
        <v>102.04</v>
      </c>
      <c r="K8" s="15"/>
      <c r="L8" s="7"/>
      <c r="M8" s="8"/>
      <c r="N8" s="7"/>
      <c r="O8" s="8"/>
      <c r="P8" s="7"/>
    </row>
    <row r="9" spans="1:16" ht="11.25" customHeight="1">
      <c r="A9" s="69" t="s">
        <v>26</v>
      </c>
      <c r="B9" s="23"/>
      <c r="C9" s="15">
        <v>703886.8</v>
      </c>
      <c r="D9" s="15">
        <v>1089620</v>
      </c>
      <c r="E9" s="47"/>
      <c r="F9" s="15">
        <v>20109.8</v>
      </c>
      <c r="G9" s="15">
        <v>8691.9</v>
      </c>
      <c r="H9" s="15"/>
      <c r="I9" s="15">
        <v>467.57</v>
      </c>
      <c r="J9" s="15">
        <v>67.34</v>
      </c>
      <c r="K9" s="15"/>
      <c r="L9" s="7"/>
      <c r="M9" s="8"/>
      <c r="N9" s="7"/>
      <c r="O9" s="8"/>
      <c r="P9" s="7"/>
    </row>
    <row r="10" spans="1:16" ht="11.25" customHeight="1">
      <c r="A10" s="69" t="s">
        <v>27</v>
      </c>
      <c r="B10" s="23"/>
      <c r="C10" s="71">
        <v>724631.7</v>
      </c>
      <c r="D10" s="71">
        <v>1149820</v>
      </c>
      <c r="E10" s="47"/>
      <c r="F10" s="15">
        <v>19998.7</v>
      </c>
      <c r="G10" s="71">
        <v>7228.9</v>
      </c>
      <c r="H10" s="15"/>
      <c r="I10" s="71">
        <v>1329.82</v>
      </c>
      <c r="J10" s="71">
        <v>44.61</v>
      </c>
      <c r="K10" s="71"/>
      <c r="L10" s="7"/>
      <c r="M10" s="8"/>
      <c r="N10" s="7"/>
      <c r="O10" s="8"/>
      <c r="P10" s="7"/>
    </row>
    <row r="11" spans="1:16" ht="11.25" customHeight="1">
      <c r="A11" s="69" t="s">
        <v>28</v>
      </c>
      <c r="B11" s="23"/>
      <c r="C11" s="71">
        <v>669108.6</v>
      </c>
      <c r="D11" s="71">
        <v>924020</v>
      </c>
      <c r="E11" s="47"/>
      <c r="F11" s="71">
        <v>14298.6</v>
      </c>
      <c r="G11" s="71">
        <v>2558.9</v>
      </c>
      <c r="H11" s="15"/>
      <c r="I11" s="71">
        <v>310.63</v>
      </c>
      <c r="J11" s="71">
        <v>41.69</v>
      </c>
      <c r="K11" s="71"/>
      <c r="L11" s="7"/>
      <c r="M11" s="8"/>
      <c r="N11" s="7"/>
      <c r="O11" s="8"/>
      <c r="P11" s="7"/>
    </row>
    <row r="12" spans="1:16" ht="11.25" customHeight="1">
      <c r="A12" s="69" t="s">
        <v>29</v>
      </c>
      <c r="B12" s="23"/>
      <c r="C12" s="71">
        <v>794458.5</v>
      </c>
      <c r="D12" s="71">
        <v>1292120</v>
      </c>
      <c r="E12" s="47"/>
      <c r="F12" s="71">
        <v>16881.3</v>
      </c>
      <c r="G12" s="71">
        <v>3166.5</v>
      </c>
      <c r="H12" s="15"/>
      <c r="I12" s="71">
        <v>302.7</v>
      </c>
      <c r="J12" s="71">
        <v>142.04</v>
      </c>
      <c r="K12" s="71"/>
      <c r="L12" s="7"/>
      <c r="M12" s="8"/>
      <c r="N12" s="7"/>
      <c r="O12" s="8"/>
      <c r="P12" s="7"/>
    </row>
    <row r="13" spans="1:16" ht="11.25" customHeight="1">
      <c r="A13" s="69" t="s">
        <v>30</v>
      </c>
      <c r="B13" s="23"/>
      <c r="C13" s="71">
        <v>341511.1</v>
      </c>
      <c r="D13" s="71">
        <v>485630</v>
      </c>
      <c r="E13" s="47"/>
      <c r="F13" s="71">
        <v>9300</v>
      </c>
      <c r="G13" s="71">
        <v>2326.2</v>
      </c>
      <c r="H13" s="15"/>
      <c r="I13" s="71">
        <v>976.88</v>
      </c>
      <c r="J13" s="71">
        <v>1296.82</v>
      </c>
      <c r="K13" s="71"/>
      <c r="L13" s="7"/>
      <c r="M13" s="8"/>
      <c r="N13" s="7"/>
      <c r="O13" s="8"/>
      <c r="P13" s="7"/>
    </row>
    <row r="14" spans="1:16" ht="11.25" customHeight="1">
      <c r="A14" s="69" t="s">
        <v>31</v>
      </c>
      <c r="B14" s="23"/>
      <c r="C14" s="71">
        <v>624022.6</v>
      </c>
      <c r="D14" s="71">
        <v>802580</v>
      </c>
      <c r="E14" s="47"/>
      <c r="F14" s="71">
        <v>17826.7</v>
      </c>
      <c r="G14" s="71">
        <v>6772</v>
      </c>
      <c r="H14" s="15"/>
      <c r="I14" s="71">
        <v>1836.66</v>
      </c>
      <c r="J14" s="71">
        <v>8653.48</v>
      </c>
      <c r="K14" s="71"/>
      <c r="L14" s="7"/>
      <c r="M14" s="8"/>
      <c r="N14" s="7"/>
      <c r="O14" s="8"/>
      <c r="P14" s="7"/>
    </row>
    <row r="15" spans="1:16" ht="11.25" customHeight="1">
      <c r="A15" s="69" t="s">
        <v>32</v>
      </c>
      <c r="B15" s="23"/>
      <c r="C15" s="71">
        <v>730173.4</v>
      </c>
      <c r="D15" s="71">
        <v>1046770</v>
      </c>
      <c r="E15" s="47"/>
      <c r="F15" s="71">
        <v>20355.3</v>
      </c>
      <c r="G15" s="71">
        <v>10642.1</v>
      </c>
      <c r="H15" s="15"/>
      <c r="I15" s="71">
        <v>1153.81</v>
      </c>
      <c r="J15" s="71">
        <v>2408.84</v>
      </c>
      <c r="K15" s="71"/>
      <c r="L15" s="7"/>
      <c r="M15" s="8"/>
      <c r="N15" s="7"/>
      <c r="O15" s="8"/>
      <c r="P15" s="7"/>
    </row>
    <row r="16" spans="1:16" ht="11.25" customHeight="1">
      <c r="A16" s="69" t="s">
        <v>33</v>
      </c>
      <c r="B16" s="23"/>
      <c r="C16" s="71">
        <v>664157.8</v>
      </c>
      <c r="D16" s="71">
        <v>987190</v>
      </c>
      <c r="E16" s="47"/>
      <c r="F16" s="71">
        <v>18317.9</v>
      </c>
      <c r="G16" s="71">
        <v>9800.7</v>
      </c>
      <c r="H16" s="15"/>
      <c r="I16" s="71">
        <v>830.39</v>
      </c>
      <c r="J16" s="71">
        <v>717.43</v>
      </c>
      <c r="K16" s="71"/>
      <c r="L16" s="7"/>
      <c r="M16" s="8"/>
      <c r="N16" s="7"/>
      <c r="O16" s="8"/>
      <c r="P16" s="7"/>
    </row>
    <row r="17" spans="1:16" ht="11.25" customHeight="1">
      <c r="A17" s="69" t="s">
        <v>34</v>
      </c>
      <c r="B17" s="23"/>
      <c r="C17" s="71">
        <v>631252.2</v>
      </c>
      <c r="D17" s="71">
        <v>1004620</v>
      </c>
      <c r="E17" s="47"/>
      <c r="F17" s="71">
        <v>15801.6</v>
      </c>
      <c r="G17" s="71">
        <v>6375.3</v>
      </c>
      <c r="H17" s="15"/>
      <c r="I17" s="71">
        <v>1376.96</v>
      </c>
      <c r="J17" s="71">
        <v>251.97</v>
      </c>
      <c r="K17" s="71"/>
      <c r="L17" s="7"/>
      <c r="M17" s="8"/>
      <c r="N17" s="7"/>
      <c r="O17" s="8"/>
      <c r="P17" s="7"/>
    </row>
    <row r="18" spans="1:11" ht="6.75" customHeight="1">
      <c r="A18" s="17"/>
      <c r="B18" s="17"/>
      <c r="C18" s="15"/>
      <c r="D18" s="15"/>
      <c r="E18" s="47"/>
      <c r="F18" s="15"/>
      <c r="G18" s="15"/>
      <c r="H18" s="15"/>
      <c r="I18" s="15"/>
      <c r="J18" s="15"/>
      <c r="K18" s="15"/>
    </row>
    <row r="19" spans="1:12" s="10" customFormat="1" ht="11.25" customHeight="1">
      <c r="A19" s="18" t="str">
        <f>"gen.-"&amp;N35</f>
        <v>gen.-dic.</v>
      </c>
      <c r="B19" s="18"/>
      <c r="C19" s="60">
        <f>C6*campo1+C7*campo2+C8*campo3+C9*campo4+C10*campo5+C11*campo6+C12*campo7+C13*campo8+C14*campo9+15:15*campo10+C16*campo11+C17*campo12</f>
        <v>8003442.899999999</v>
      </c>
      <c r="D19" s="60">
        <f>D6*campo1+D7*campo2+D8*campo3+D9*campo4+D10*campo5+D11*campo6+D12*campo7+D13*campo8+D14*campo9+15:15*campo10+D16*campo11+D17*campo12</f>
        <v>12295090</v>
      </c>
      <c r="E19" s="60"/>
      <c r="F19" s="60">
        <f>F6*campo1+F7*campo2+F8*campo3+F9*campo4+F10*campo5+F11*campo6+F12*campo7+F13*campo8+F14*campo9+15:15*campo10+F16*campo11+F17*campo12</f>
        <v>214496.8</v>
      </c>
      <c r="G19" s="60">
        <f>G6*campo1+G7*campo2+G8*campo3+G9*campo4+G10*campo5+G11*campo6+G12*campo7+G13*campo8+G14*campo9+15:15*campo10+G16*campo11+G17*campo12</f>
        <v>81866.6</v>
      </c>
      <c r="H19" s="60"/>
      <c r="I19" s="60">
        <f>I6*campo1+I7*campo2+I8*campo3+I9*campo4+I10*campo5+I11*campo6+I12*campo7+I13*campo8+I14*campo9+15:15*campo10+I16*campo11+I17*campo12</f>
        <v>14298.129999999997</v>
      </c>
      <c r="J19" s="60">
        <f>J6*campo1+J7*campo2+J8*campo3+J9*campo4+J10*campo5+J11*campo6+J12*campo7+J13*campo8+J14*campo9+15:15*campo10+J16*campo11+J17*campo12</f>
        <v>14320.01</v>
      </c>
      <c r="K19" s="60"/>
      <c r="L19" s="9"/>
    </row>
    <row r="20" spans="1:13" s="13" customFormat="1" ht="19.5" customHeight="1">
      <c r="A20" s="11" t="s">
        <v>1</v>
      </c>
      <c r="B20" s="11"/>
      <c r="C20" s="61">
        <f>SUM(C6:C17)</f>
        <v>8003442.899999999</v>
      </c>
      <c r="D20" s="61">
        <f>SUM(D6:D17)</f>
        <v>12295090</v>
      </c>
      <c r="E20" s="61"/>
      <c r="F20" s="61">
        <f>SUM(F6:F17)</f>
        <v>214496.8</v>
      </c>
      <c r="G20" s="61">
        <f>SUM(G6:G17)</f>
        <v>81866.6</v>
      </c>
      <c r="H20" s="61"/>
      <c r="I20" s="61">
        <f>SUM(I6:I17)</f>
        <v>14298.129999999997</v>
      </c>
      <c r="J20" s="61">
        <f>SUM(J6:J17)</f>
        <v>14320.01</v>
      </c>
      <c r="K20" s="68"/>
      <c r="L20" s="12"/>
      <c r="M20" s="12"/>
    </row>
    <row r="21" spans="1:13" s="22" customFormat="1" ht="16.5" customHeight="1">
      <c r="A21" s="39">
        <v>2014</v>
      </c>
      <c r="B21" s="55"/>
      <c r="C21" s="30"/>
      <c r="D21" s="30"/>
      <c r="E21" s="49"/>
      <c r="F21" s="30"/>
      <c r="G21" s="30"/>
      <c r="H21" s="30"/>
      <c r="I21" s="30"/>
      <c r="J21" s="31"/>
      <c r="K21" s="31"/>
      <c r="L21" s="21"/>
      <c r="M21" s="21"/>
    </row>
    <row r="22" spans="1:16" s="23" customFormat="1" ht="11.25">
      <c r="A22" s="69" t="s">
        <v>23</v>
      </c>
      <c r="B22" s="40"/>
      <c r="C22" s="15">
        <v>639391</v>
      </c>
      <c r="D22" s="15">
        <v>1113430</v>
      </c>
      <c r="E22" s="47"/>
      <c r="F22" s="15">
        <v>21016</v>
      </c>
      <c r="G22" s="15">
        <v>9592</v>
      </c>
      <c r="H22" s="15"/>
      <c r="I22" s="15">
        <v>2197</v>
      </c>
      <c r="J22" s="15">
        <v>419</v>
      </c>
      <c r="K22" s="15"/>
      <c r="L22" s="7">
        <f aca="true" t="shared" si="0" ref="L22:L33">IF(OR(J22&gt;0,L23=1),1,0)</f>
        <v>1</v>
      </c>
      <c r="M22" s="8" t="s">
        <v>35</v>
      </c>
      <c r="N22" s="7" t="str">
        <f>IF(OR(J22&gt;0,L23=1),M22,"")</f>
        <v>gen.</v>
      </c>
      <c r="O22" s="70" t="s">
        <v>23</v>
      </c>
      <c r="P22" s="7" t="str">
        <f>IF(OR(J22&gt;0,L23=1),O22,"")</f>
        <v>gennaio</v>
      </c>
    </row>
    <row r="23" spans="1:16" ht="12" customHeight="1">
      <c r="A23" s="69" t="s">
        <v>24</v>
      </c>
      <c r="B23" s="40"/>
      <c r="C23" s="15">
        <v>640625</v>
      </c>
      <c r="D23" s="15">
        <v>1003190</v>
      </c>
      <c r="E23" s="47"/>
      <c r="F23" s="15">
        <v>18556</v>
      </c>
      <c r="G23" s="15">
        <v>8843</v>
      </c>
      <c r="H23" s="15"/>
      <c r="I23" s="15">
        <v>1226</v>
      </c>
      <c r="J23" s="15">
        <v>213</v>
      </c>
      <c r="K23" s="15"/>
      <c r="L23" s="7">
        <f t="shared" si="0"/>
        <v>1</v>
      </c>
      <c r="M23" s="8" t="s">
        <v>36</v>
      </c>
      <c r="N23" s="7" t="str">
        <f aca="true" t="shared" si="1" ref="N23:N33">IF(OR(J23&gt;0,L24=1),M23,N22)</f>
        <v>feb.</v>
      </c>
      <c r="O23" s="70" t="s">
        <v>24</v>
      </c>
      <c r="P23" s="7" t="str">
        <f aca="true" t="shared" si="2" ref="P23:P33">IF(OR(J23&gt;0,L24=1),O23,P22)</f>
        <v>febbraio</v>
      </c>
    </row>
    <row r="24" spans="1:16" ht="11.25">
      <c r="A24" s="69" t="s">
        <v>25</v>
      </c>
      <c r="B24" s="23"/>
      <c r="C24" s="15">
        <v>753617</v>
      </c>
      <c r="D24" s="15">
        <v>1084820</v>
      </c>
      <c r="E24" s="47"/>
      <c r="F24" s="15">
        <v>19555</v>
      </c>
      <c r="G24" s="15">
        <v>11036</v>
      </c>
      <c r="H24" s="15"/>
      <c r="I24" s="15">
        <v>2401</v>
      </c>
      <c r="J24" s="15">
        <v>134</v>
      </c>
      <c r="K24" s="15"/>
      <c r="L24" s="7">
        <f t="shared" si="0"/>
        <v>1</v>
      </c>
      <c r="M24" s="8" t="s">
        <v>37</v>
      </c>
      <c r="N24" s="7" t="str">
        <f t="shared" si="1"/>
        <v>mar.</v>
      </c>
      <c r="O24" s="70" t="s">
        <v>25</v>
      </c>
      <c r="P24" s="7" t="str">
        <f t="shared" si="2"/>
        <v>marzo</v>
      </c>
    </row>
    <row r="25" spans="1:16" ht="11.25">
      <c r="A25" s="69" t="s">
        <v>26</v>
      </c>
      <c r="B25" s="23"/>
      <c r="C25" s="15">
        <v>729002</v>
      </c>
      <c r="D25" s="15">
        <v>1014120</v>
      </c>
      <c r="E25" s="47"/>
      <c r="F25" s="15">
        <v>17873</v>
      </c>
      <c r="G25" s="15">
        <v>9062</v>
      </c>
      <c r="H25" s="15"/>
      <c r="I25" s="15">
        <v>608</v>
      </c>
      <c r="J25" s="15">
        <v>56</v>
      </c>
      <c r="K25" s="15"/>
      <c r="L25" s="7">
        <f t="shared" si="0"/>
        <v>1</v>
      </c>
      <c r="M25" s="8" t="s">
        <v>38</v>
      </c>
      <c r="N25" s="7" t="str">
        <f t="shared" si="1"/>
        <v>apr.</v>
      </c>
      <c r="O25" s="70" t="s">
        <v>26</v>
      </c>
      <c r="P25" s="7" t="str">
        <f t="shared" si="2"/>
        <v>aprile</v>
      </c>
    </row>
    <row r="26" spans="1:16" ht="11.25">
      <c r="A26" s="69" t="s">
        <v>27</v>
      </c>
      <c r="B26" s="23"/>
      <c r="C26" s="71">
        <v>755498</v>
      </c>
      <c r="D26" s="71">
        <v>1060070</v>
      </c>
      <c r="E26" s="47"/>
      <c r="F26" s="15">
        <v>19197</v>
      </c>
      <c r="G26" s="71">
        <v>8232</v>
      </c>
      <c r="H26" s="15"/>
      <c r="I26" s="71">
        <v>1378</v>
      </c>
      <c r="J26" s="71">
        <v>47</v>
      </c>
      <c r="K26" s="71"/>
      <c r="L26" s="7">
        <f t="shared" si="0"/>
        <v>1</v>
      </c>
      <c r="M26" s="8" t="s">
        <v>39</v>
      </c>
      <c r="N26" s="7" t="str">
        <f t="shared" si="1"/>
        <v>mag.</v>
      </c>
      <c r="O26" s="70" t="s">
        <v>27</v>
      </c>
      <c r="P26" s="7" t="str">
        <f t="shared" si="2"/>
        <v>maggio</v>
      </c>
    </row>
    <row r="27" spans="1:16" ht="11.25">
      <c r="A27" s="69" t="s">
        <v>28</v>
      </c>
      <c r="B27" s="23"/>
      <c r="C27" s="71">
        <v>676711</v>
      </c>
      <c r="D27" s="71">
        <v>889520</v>
      </c>
      <c r="E27" s="47"/>
      <c r="F27" s="71">
        <v>15026</v>
      </c>
      <c r="G27" s="71">
        <v>3829</v>
      </c>
      <c r="H27" s="15"/>
      <c r="I27" s="71">
        <v>311</v>
      </c>
      <c r="J27" s="71">
        <v>57</v>
      </c>
      <c r="K27" s="71"/>
      <c r="L27" s="7">
        <f t="shared" si="0"/>
        <v>1</v>
      </c>
      <c r="M27" s="8" t="s">
        <v>40</v>
      </c>
      <c r="N27" s="7" t="str">
        <f t="shared" si="1"/>
        <v>giu.</v>
      </c>
      <c r="O27" s="70" t="s">
        <v>28</v>
      </c>
      <c r="P27" s="7" t="str">
        <f t="shared" si="2"/>
        <v>giugno</v>
      </c>
    </row>
    <row r="28" spans="1:16" ht="11.25">
      <c r="A28" s="69" t="s">
        <v>29</v>
      </c>
      <c r="B28" s="23"/>
      <c r="C28" s="71">
        <v>645925</v>
      </c>
      <c r="D28" s="71">
        <v>828310</v>
      </c>
      <c r="E28" s="47"/>
      <c r="F28" s="71">
        <v>11548</v>
      </c>
      <c r="G28" s="71">
        <v>2666</v>
      </c>
      <c r="H28" s="15"/>
      <c r="I28" s="71">
        <v>285</v>
      </c>
      <c r="J28" s="71">
        <v>133</v>
      </c>
      <c r="K28" s="71"/>
      <c r="L28" s="7">
        <f t="shared" si="0"/>
        <v>1</v>
      </c>
      <c r="M28" s="8" t="s">
        <v>41</v>
      </c>
      <c r="N28" s="7" t="str">
        <f t="shared" si="1"/>
        <v>lug.</v>
      </c>
      <c r="O28" s="70" t="s">
        <v>29</v>
      </c>
      <c r="P28" s="7" t="str">
        <f t="shared" si="2"/>
        <v>luglio</v>
      </c>
    </row>
    <row r="29" spans="1:16" ht="11.25">
      <c r="A29" s="69" t="s">
        <v>30</v>
      </c>
      <c r="B29" s="23"/>
      <c r="C29" s="71">
        <v>426440</v>
      </c>
      <c r="D29" s="71">
        <v>520510</v>
      </c>
      <c r="E29" s="47"/>
      <c r="F29" s="71">
        <v>14361</v>
      </c>
      <c r="G29" s="71">
        <v>5514</v>
      </c>
      <c r="H29" s="15"/>
      <c r="I29" s="71">
        <v>960</v>
      </c>
      <c r="J29" s="71">
        <v>1890</v>
      </c>
      <c r="K29" s="71"/>
      <c r="L29" s="7">
        <f t="shared" si="0"/>
        <v>1</v>
      </c>
      <c r="M29" s="8" t="s">
        <v>42</v>
      </c>
      <c r="N29" s="7" t="str">
        <f t="shared" si="1"/>
        <v>ago.</v>
      </c>
      <c r="O29" s="70" t="s">
        <v>30</v>
      </c>
      <c r="P29" s="7" t="str">
        <f t="shared" si="2"/>
        <v>agosto</v>
      </c>
    </row>
    <row r="30" spans="1:16" ht="11.25">
      <c r="A30" s="69" t="s">
        <v>31</v>
      </c>
      <c r="B30" s="23"/>
      <c r="C30" s="71">
        <v>837939</v>
      </c>
      <c r="D30" s="71">
        <v>1152650</v>
      </c>
      <c r="E30" s="47"/>
      <c r="F30" s="71">
        <v>21935</v>
      </c>
      <c r="G30" s="71">
        <v>9883</v>
      </c>
      <c r="H30" s="15"/>
      <c r="I30" s="71">
        <v>1963</v>
      </c>
      <c r="J30" s="71">
        <v>9051</v>
      </c>
      <c r="K30" s="71"/>
      <c r="L30" s="7">
        <f t="shared" si="0"/>
        <v>1</v>
      </c>
      <c r="M30" s="8" t="s">
        <v>43</v>
      </c>
      <c r="N30" s="7" t="str">
        <f t="shared" si="1"/>
        <v>set.</v>
      </c>
      <c r="O30" s="70" t="s">
        <v>31</v>
      </c>
      <c r="P30" s="7" t="str">
        <f t="shared" si="2"/>
        <v>settembre</v>
      </c>
    </row>
    <row r="31" spans="1:16" ht="11.25">
      <c r="A31" s="69" t="s">
        <v>32</v>
      </c>
      <c r="B31" s="23"/>
      <c r="C31" s="71">
        <v>825740</v>
      </c>
      <c r="D31" s="71">
        <v>1120850</v>
      </c>
      <c r="E31" s="47"/>
      <c r="F31" s="71">
        <v>20934</v>
      </c>
      <c r="G31" s="71">
        <v>10582</v>
      </c>
      <c r="H31" s="15"/>
      <c r="I31" s="71">
        <v>1103</v>
      </c>
      <c r="J31" s="71">
        <v>2170</v>
      </c>
      <c r="K31" s="71"/>
      <c r="L31" s="7">
        <f t="shared" si="0"/>
        <v>1</v>
      </c>
      <c r="M31" s="8" t="s">
        <v>44</v>
      </c>
      <c r="N31" s="7" t="str">
        <f t="shared" si="1"/>
        <v>ott.</v>
      </c>
      <c r="O31" s="70" t="s">
        <v>32</v>
      </c>
      <c r="P31" s="7" t="str">
        <f t="shared" si="2"/>
        <v>ottobre</v>
      </c>
    </row>
    <row r="32" spans="1:16" ht="11.25">
      <c r="A32" s="69" t="s">
        <v>33</v>
      </c>
      <c r="B32" s="23"/>
      <c r="C32" s="71">
        <v>752870</v>
      </c>
      <c r="D32" s="71">
        <v>1067340</v>
      </c>
      <c r="E32" s="47"/>
      <c r="F32" s="71">
        <v>20763</v>
      </c>
      <c r="G32" s="71">
        <v>12007</v>
      </c>
      <c r="H32" s="15"/>
      <c r="I32" s="71">
        <v>790</v>
      </c>
      <c r="J32" s="71">
        <v>614</v>
      </c>
      <c r="K32" s="71"/>
      <c r="L32" s="7">
        <f t="shared" si="0"/>
        <v>1</v>
      </c>
      <c r="M32" s="8" t="s">
        <v>45</v>
      </c>
      <c r="N32" s="7" t="str">
        <f t="shared" si="1"/>
        <v>nov.</v>
      </c>
      <c r="O32" s="70" t="s">
        <v>33</v>
      </c>
      <c r="P32" s="7" t="str">
        <f t="shared" si="2"/>
        <v>novembre</v>
      </c>
    </row>
    <row r="33" spans="1:16" ht="11.25">
      <c r="A33" s="69" t="s">
        <v>34</v>
      </c>
      <c r="B33" s="23"/>
      <c r="C33" s="71">
        <v>774648</v>
      </c>
      <c r="D33" s="71">
        <v>1142780</v>
      </c>
      <c r="E33" s="47"/>
      <c r="F33" s="71">
        <v>18100</v>
      </c>
      <c r="G33" s="71">
        <v>7965</v>
      </c>
      <c r="H33" s="15"/>
      <c r="I33" s="71">
        <v>1704</v>
      </c>
      <c r="J33" s="71">
        <v>966</v>
      </c>
      <c r="K33" s="71"/>
      <c r="L33" s="7">
        <f t="shared" si="0"/>
        <v>1</v>
      </c>
      <c r="M33" s="8" t="s">
        <v>46</v>
      </c>
      <c r="N33" s="7" t="str">
        <f t="shared" si="1"/>
        <v>dic.</v>
      </c>
      <c r="O33" s="70" t="s">
        <v>34</v>
      </c>
      <c r="P33" s="7" t="str">
        <f t="shared" si="2"/>
        <v>dicembre</v>
      </c>
    </row>
    <row r="34" spans="1:11" ht="6.75" customHeight="1">
      <c r="A34" s="23"/>
      <c r="B34" s="23"/>
      <c r="C34" s="15"/>
      <c r="D34" s="15"/>
      <c r="E34" s="47"/>
      <c r="F34" s="15"/>
      <c r="G34" s="15"/>
      <c r="H34" s="15"/>
      <c r="I34" s="15"/>
      <c r="J34" s="15"/>
      <c r="K34" s="15"/>
    </row>
    <row r="35" spans="1:16" ht="12">
      <c r="A35" s="18" t="str">
        <f>"gen.-"&amp;N35</f>
        <v>gen.-dic.</v>
      </c>
      <c r="B35" s="41"/>
      <c r="C35" s="57">
        <f>SUM(C21:C33)</f>
        <v>8458406</v>
      </c>
      <c r="D35" s="57">
        <f>SUM(D21:D33)</f>
        <v>11997590</v>
      </c>
      <c r="E35" s="58"/>
      <c r="F35" s="57">
        <f>SUM(F21:F33)</f>
        <v>218864</v>
      </c>
      <c r="G35" s="57">
        <f>SUM(G21:G33)</f>
        <v>99211</v>
      </c>
      <c r="H35" s="28"/>
      <c r="I35" s="57">
        <f>SUM(I21:I33)</f>
        <v>14926</v>
      </c>
      <c r="J35" s="57">
        <f>SUM(J21:J33)</f>
        <v>15750</v>
      </c>
      <c r="K35" s="57"/>
      <c r="M35" s="10"/>
      <c r="N35" s="10" t="str">
        <f>N33</f>
        <v>dic.</v>
      </c>
      <c r="O35" s="10"/>
      <c r="P35" s="10" t="str">
        <f>P33</f>
        <v>dicembre</v>
      </c>
    </row>
    <row r="36" spans="1:11" ht="19.5" customHeight="1">
      <c r="A36" s="42" t="s">
        <v>1</v>
      </c>
      <c r="B36" s="42"/>
      <c r="C36" s="29">
        <f>SUM(C22:C33)</f>
        <v>8458406</v>
      </c>
      <c r="D36" s="29">
        <f>SUM(D22:D33)</f>
        <v>11997590</v>
      </c>
      <c r="E36" s="48"/>
      <c r="F36" s="29">
        <f>SUM(F22:F33)</f>
        <v>218864</v>
      </c>
      <c r="G36" s="29">
        <f>SUM(G22:G33)</f>
        <v>99211</v>
      </c>
      <c r="H36" s="29"/>
      <c r="I36" s="29">
        <f>SUM(I22:I33)</f>
        <v>14926</v>
      </c>
      <c r="J36" s="29">
        <f>SUM(J22:J33)</f>
        <v>15750</v>
      </c>
      <c r="K36" s="57"/>
    </row>
    <row r="37" ht="11.25">
      <c r="A37" s="65" t="s">
        <v>21</v>
      </c>
    </row>
    <row r="38" ht="11.25">
      <c r="A38" s="65" t="s">
        <v>49</v>
      </c>
    </row>
    <row r="39" ht="11.25">
      <c r="A39" s="65" t="s">
        <v>50</v>
      </c>
    </row>
    <row r="40" spans="1:11" s="43" customFormat="1" ht="12">
      <c r="A40" s="19" t="s">
        <v>47</v>
      </c>
      <c r="B40" s="19"/>
      <c r="C40" s="20"/>
      <c r="D40" s="20"/>
      <c r="E40" s="50"/>
      <c r="F40" s="20"/>
      <c r="G40" s="20"/>
      <c r="H40" s="32"/>
      <c r="I40" s="32"/>
      <c r="J40" s="33"/>
      <c r="K40" s="33"/>
    </row>
    <row r="41" spans="1:11" s="43" customFormat="1" ht="12">
      <c r="A41" s="19"/>
      <c r="B41" s="19"/>
      <c r="C41" s="20"/>
      <c r="D41" s="20"/>
      <c r="E41" s="50"/>
      <c r="F41" s="20"/>
      <c r="G41" s="20"/>
      <c r="H41" s="32"/>
      <c r="I41" s="32"/>
      <c r="J41" s="33"/>
      <c r="K41" s="33"/>
    </row>
    <row r="42" spans="1:11" s="43" customFormat="1" ht="12">
      <c r="A42" s="19"/>
      <c r="B42" s="19"/>
      <c r="C42" s="20"/>
      <c r="D42" s="20"/>
      <c r="E42" s="50"/>
      <c r="F42" s="20"/>
      <c r="G42" s="20"/>
      <c r="H42" s="32"/>
      <c r="I42" s="32"/>
      <c r="J42" s="33"/>
      <c r="K42" s="33"/>
    </row>
    <row r="43" spans="3:11" ht="11.25" hidden="1">
      <c r="C43" s="59">
        <f>(C35-C19)*100/C19</f>
        <v>5.684592314639999</v>
      </c>
      <c r="D43" s="59">
        <f aca="true" t="shared" si="3" ref="D43:J43">(D35-D19)*100/D19</f>
        <v>-2.4196650858188105</v>
      </c>
      <c r="E43" s="59"/>
      <c r="F43" s="59">
        <f t="shared" si="3"/>
        <v>2.036021050197491</v>
      </c>
      <c r="G43" s="59">
        <f t="shared" si="3"/>
        <v>21.18617360437589</v>
      </c>
      <c r="H43" s="59"/>
      <c r="I43" s="59">
        <f t="shared" si="3"/>
        <v>4.391273544162788</v>
      </c>
      <c r="J43" s="59">
        <f t="shared" si="3"/>
        <v>9.985956713717377</v>
      </c>
      <c r="K43" s="59"/>
    </row>
  </sheetData>
  <sheetProtection/>
  <mergeCells count="2">
    <mergeCell ref="F3:G3"/>
    <mergeCell ref="I3:J3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93" r:id="rId1"/>
  <headerFooter alignWithMargins="0"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1">
      <selection activeCell="A1" sqref="A1"/>
    </sheetView>
  </sheetViews>
  <sheetFormatPr defaultColWidth="19.75390625" defaultRowHeight="12"/>
  <cols>
    <col min="1" max="1" width="17.75390625" style="3" customWidth="1"/>
    <col min="2" max="2" width="2.125" style="3" customWidth="1"/>
    <col min="3" max="4" width="15.25390625" style="36" customWidth="1"/>
    <col min="5" max="5" width="2.125" style="52" customWidth="1"/>
    <col min="6" max="7" width="15.25390625" style="36" customWidth="1"/>
    <col min="8" max="8" width="2.125" style="36" customWidth="1"/>
    <col min="9" max="10" width="15.25390625" style="36" customWidth="1"/>
    <col min="11" max="11" width="16.00390625" style="8" hidden="1" customWidth="1"/>
    <col min="12" max="13" width="4.75390625" style="3" hidden="1" customWidth="1"/>
    <col min="14" max="16" width="9.00390625" style="3" hidden="1" customWidth="1"/>
    <col min="17" max="16384" width="19.75390625" style="3" customWidth="1"/>
  </cols>
  <sheetData>
    <row r="1" spans="1:10" ht="19.5" customHeight="1">
      <c r="A1" s="14" t="s">
        <v>48</v>
      </c>
      <c r="B1" s="14"/>
      <c r="C1" s="37"/>
      <c r="D1" s="37"/>
      <c r="E1" s="44"/>
      <c r="F1" s="37"/>
      <c r="G1" s="37"/>
      <c r="H1" s="37"/>
      <c r="I1" s="37"/>
      <c r="J1" s="37"/>
    </row>
    <row r="2" spans="1:10" ht="19.5" customHeight="1">
      <c r="A2" s="14" t="str">
        <f>CONCATENATE("da ",A6," ",A5," a ",O35," ",A21)</f>
        <v>da gennaio 2012 a dicembre 2013</v>
      </c>
      <c r="B2" s="14"/>
      <c r="C2" s="37"/>
      <c r="D2" s="37"/>
      <c r="E2" s="44"/>
      <c r="F2" s="37"/>
      <c r="G2" s="37"/>
      <c r="H2" s="37"/>
      <c r="I2" s="37"/>
      <c r="J2" s="37"/>
    </row>
    <row r="3" spans="1:16" s="2" customFormat="1" ht="18" customHeight="1">
      <c r="A3" s="24" t="s">
        <v>0</v>
      </c>
      <c r="B3" s="24"/>
      <c r="C3" s="53" t="s">
        <v>3</v>
      </c>
      <c r="D3" s="53" t="s">
        <v>4</v>
      </c>
      <c r="E3" s="54"/>
      <c r="F3" s="77" t="s">
        <v>5</v>
      </c>
      <c r="G3" s="77"/>
      <c r="H3" s="53"/>
      <c r="I3" s="77" t="s">
        <v>6</v>
      </c>
      <c r="J3" s="77"/>
      <c r="K3" s="1"/>
      <c r="M3" s="3"/>
      <c r="N3" s="3"/>
      <c r="O3" s="3"/>
      <c r="P3" s="3"/>
    </row>
    <row r="4" spans="1:16" s="4" customFormat="1" ht="15" customHeight="1">
      <c r="A4" s="38"/>
      <c r="B4" s="38"/>
      <c r="C4" s="25"/>
      <c r="D4" s="25" t="s">
        <v>7</v>
      </c>
      <c r="E4" s="45"/>
      <c r="F4" s="25" t="s">
        <v>14</v>
      </c>
      <c r="G4" s="25" t="s">
        <v>9</v>
      </c>
      <c r="H4" s="25"/>
      <c r="I4" s="25" t="s">
        <v>8</v>
      </c>
      <c r="J4" s="25" t="s">
        <v>9</v>
      </c>
      <c r="K4" s="5"/>
      <c r="M4" s="3"/>
      <c r="N4" s="3"/>
      <c r="O4" s="3"/>
      <c r="P4" s="3"/>
    </row>
    <row r="5" spans="1:11" ht="16.5" customHeight="1">
      <c r="A5" s="39">
        <v>2012</v>
      </c>
      <c r="B5" s="55"/>
      <c r="C5" s="30"/>
      <c r="D5" s="30"/>
      <c r="E5" s="49"/>
      <c r="F5" s="30"/>
      <c r="G5" s="30"/>
      <c r="H5" s="30"/>
      <c r="I5" s="30"/>
      <c r="J5" s="31"/>
      <c r="K5" s="6"/>
    </row>
    <row r="6" spans="1:15" ht="12.75" customHeight="1">
      <c r="A6" s="69" t="s">
        <v>23</v>
      </c>
      <c r="B6" s="40"/>
      <c r="C6" s="15">
        <v>630399</v>
      </c>
      <c r="D6" s="15">
        <v>1131740</v>
      </c>
      <c r="E6" s="47"/>
      <c r="F6" s="15">
        <v>20149</v>
      </c>
      <c r="G6" s="15">
        <v>6975</v>
      </c>
      <c r="H6" s="15"/>
      <c r="I6" s="15">
        <v>2163</v>
      </c>
      <c r="J6" s="15">
        <v>376</v>
      </c>
      <c r="K6" s="7"/>
      <c r="L6" s="8"/>
      <c r="M6" s="7"/>
      <c r="N6" s="8"/>
      <c r="O6" s="7"/>
    </row>
    <row r="7" spans="1:15" ht="11.25" customHeight="1">
      <c r="A7" s="69" t="s">
        <v>24</v>
      </c>
      <c r="B7" s="40"/>
      <c r="C7" s="15">
        <v>698215.7</v>
      </c>
      <c r="D7" s="15">
        <v>1462420</v>
      </c>
      <c r="E7" s="47"/>
      <c r="F7" s="15">
        <v>18116</v>
      </c>
      <c r="G7" s="15">
        <v>5626.8</v>
      </c>
      <c r="H7" s="15"/>
      <c r="I7" s="15">
        <v>1112.22</v>
      </c>
      <c r="J7" s="15">
        <v>146.75</v>
      </c>
      <c r="K7" s="7"/>
      <c r="L7" s="8"/>
      <c r="M7" s="7"/>
      <c r="N7" s="8"/>
      <c r="O7" s="7"/>
    </row>
    <row r="8" spans="1:15" ht="11.25" customHeight="1">
      <c r="A8" s="69" t="s">
        <v>25</v>
      </c>
      <c r="B8" s="23"/>
      <c r="C8" s="15">
        <v>761417.7</v>
      </c>
      <c r="D8" s="15">
        <v>1176490</v>
      </c>
      <c r="E8" s="47"/>
      <c r="F8" s="15">
        <v>18127.2</v>
      </c>
      <c r="G8" s="15">
        <v>6615.4</v>
      </c>
      <c r="H8" s="15"/>
      <c r="I8" s="15">
        <v>1674.88</v>
      </c>
      <c r="J8" s="15">
        <v>73.32</v>
      </c>
      <c r="K8" s="7"/>
      <c r="L8" s="8"/>
      <c r="M8" s="7"/>
      <c r="N8" s="8"/>
      <c r="O8" s="7"/>
    </row>
    <row r="9" spans="1:15" ht="11.25" customHeight="1">
      <c r="A9" s="69" t="s">
        <v>26</v>
      </c>
      <c r="B9" s="23"/>
      <c r="C9" s="15">
        <v>603057.7</v>
      </c>
      <c r="D9" s="15">
        <v>1013470</v>
      </c>
      <c r="E9" s="47"/>
      <c r="F9" s="15">
        <v>17399.8</v>
      </c>
      <c r="G9" s="15">
        <v>5440.7</v>
      </c>
      <c r="H9" s="15"/>
      <c r="I9" s="15">
        <v>938.37</v>
      </c>
      <c r="J9" s="15">
        <v>47.56</v>
      </c>
      <c r="K9" s="7"/>
      <c r="L9" s="8"/>
      <c r="M9" s="7"/>
      <c r="N9" s="8"/>
      <c r="O9" s="7"/>
    </row>
    <row r="10" spans="1:15" ht="11.25" customHeight="1">
      <c r="A10" s="69" t="s">
        <v>27</v>
      </c>
      <c r="B10" s="23"/>
      <c r="C10" s="16">
        <v>673580.8</v>
      </c>
      <c r="D10" s="16">
        <v>1101830</v>
      </c>
      <c r="E10" s="47"/>
      <c r="F10" s="15">
        <v>18005</v>
      </c>
      <c r="G10" s="16">
        <v>5499.4</v>
      </c>
      <c r="H10" s="15"/>
      <c r="I10" s="71">
        <v>1272</v>
      </c>
      <c r="J10" s="71">
        <v>37.66</v>
      </c>
      <c r="K10" s="7"/>
      <c r="L10" s="8"/>
      <c r="M10" s="7"/>
      <c r="N10" s="8"/>
      <c r="O10" s="7"/>
    </row>
    <row r="11" spans="1:15" ht="11.25" customHeight="1">
      <c r="A11" s="69" t="s">
        <v>28</v>
      </c>
      <c r="B11" s="23"/>
      <c r="C11" s="16">
        <v>574130.4</v>
      </c>
      <c r="D11" s="16">
        <v>881440</v>
      </c>
      <c r="E11" s="47"/>
      <c r="F11" s="16">
        <v>13595.2</v>
      </c>
      <c r="G11" s="16">
        <v>1899.6</v>
      </c>
      <c r="H11" s="15"/>
      <c r="I11" s="71">
        <v>254.5</v>
      </c>
      <c r="J11" s="71">
        <v>26.79</v>
      </c>
      <c r="K11" s="7"/>
      <c r="L11" s="8"/>
      <c r="M11" s="7"/>
      <c r="N11" s="8"/>
      <c r="O11" s="7"/>
    </row>
    <row r="12" spans="1:15" ht="11.25" customHeight="1">
      <c r="A12" s="69" t="s">
        <v>29</v>
      </c>
      <c r="B12" s="23"/>
      <c r="C12" s="16">
        <v>523941.6</v>
      </c>
      <c r="D12" s="16">
        <v>707470</v>
      </c>
      <c r="E12" s="47"/>
      <c r="F12" s="16">
        <v>10128.6</v>
      </c>
      <c r="G12" s="16">
        <v>1392.1</v>
      </c>
      <c r="H12" s="15"/>
      <c r="I12" s="71">
        <v>220.22</v>
      </c>
      <c r="J12" s="71">
        <v>66.44</v>
      </c>
      <c r="K12" s="7"/>
      <c r="L12" s="8"/>
      <c r="M12" s="7"/>
      <c r="N12" s="8"/>
      <c r="O12" s="7"/>
    </row>
    <row r="13" spans="1:15" ht="11.25" customHeight="1">
      <c r="A13" s="69" t="s">
        <v>30</v>
      </c>
      <c r="B13" s="23"/>
      <c r="C13" s="16">
        <v>363141.1</v>
      </c>
      <c r="D13" s="16">
        <v>514390</v>
      </c>
      <c r="E13" s="47"/>
      <c r="F13" s="16">
        <v>13214.1</v>
      </c>
      <c r="G13" s="16">
        <v>2129.2</v>
      </c>
      <c r="H13" s="15"/>
      <c r="I13" s="71">
        <v>717.87</v>
      </c>
      <c r="J13" s="71">
        <v>983.99</v>
      </c>
      <c r="K13" s="7"/>
      <c r="L13" s="8"/>
      <c r="M13" s="7"/>
      <c r="N13" s="8"/>
      <c r="O13" s="7"/>
    </row>
    <row r="14" spans="1:15" ht="11.25" customHeight="1">
      <c r="A14" s="69" t="s">
        <v>31</v>
      </c>
      <c r="B14" s="23"/>
      <c r="C14" s="16">
        <v>696892</v>
      </c>
      <c r="D14" s="16">
        <v>1061540</v>
      </c>
      <c r="E14" s="47"/>
      <c r="F14" s="16">
        <v>17324.1</v>
      </c>
      <c r="G14" s="16">
        <v>5419.3</v>
      </c>
      <c r="H14" s="15"/>
      <c r="I14" s="71">
        <v>1939.5</v>
      </c>
      <c r="J14" s="71">
        <v>8134.45</v>
      </c>
      <c r="K14" s="7"/>
      <c r="L14" s="8"/>
      <c r="M14" s="7"/>
      <c r="N14" s="8"/>
      <c r="O14" s="7"/>
    </row>
    <row r="15" spans="1:15" ht="11.25" customHeight="1">
      <c r="A15" s="69" t="s">
        <v>32</v>
      </c>
      <c r="B15" s="23"/>
      <c r="C15" s="16">
        <v>719861.8</v>
      </c>
      <c r="D15" s="16">
        <v>1145020</v>
      </c>
      <c r="E15" s="47"/>
      <c r="F15" s="16">
        <v>19225.2</v>
      </c>
      <c r="G15" s="16">
        <v>7962.8</v>
      </c>
      <c r="H15" s="15"/>
      <c r="I15" s="71">
        <v>1183.13</v>
      </c>
      <c r="J15" s="71">
        <v>2398.71</v>
      </c>
      <c r="K15" s="7"/>
      <c r="L15" s="8"/>
      <c r="M15" s="7"/>
      <c r="N15" s="8"/>
      <c r="O15" s="7"/>
    </row>
    <row r="16" spans="1:15" ht="11.25" customHeight="1">
      <c r="A16" s="69" t="s">
        <v>33</v>
      </c>
      <c r="B16" s="23"/>
      <c r="C16" s="16">
        <v>729121.5</v>
      </c>
      <c r="D16" s="16">
        <v>1144210</v>
      </c>
      <c r="E16" s="47"/>
      <c r="F16" s="16">
        <v>18508.9</v>
      </c>
      <c r="G16" s="16">
        <v>8247.7</v>
      </c>
      <c r="H16" s="15"/>
      <c r="I16" s="71">
        <v>774.09</v>
      </c>
      <c r="J16" s="71">
        <v>738.07</v>
      </c>
      <c r="K16" s="7"/>
      <c r="L16" s="8"/>
      <c r="M16" s="7"/>
      <c r="N16" s="8"/>
      <c r="O16" s="7"/>
    </row>
    <row r="17" spans="1:15" ht="11.25" customHeight="1">
      <c r="A17" s="69" t="s">
        <v>34</v>
      </c>
      <c r="B17" s="23"/>
      <c r="C17" s="16">
        <v>659143.2</v>
      </c>
      <c r="D17" s="16">
        <v>1132190</v>
      </c>
      <c r="E17" s="47"/>
      <c r="F17" s="16">
        <v>16097.8</v>
      </c>
      <c r="G17" s="16">
        <v>5171</v>
      </c>
      <c r="H17" s="15"/>
      <c r="I17" s="71">
        <v>1458.79</v>
      </c>
      <c r="J17" s="71">
        <v>229.12</v>
      </c>
      <c r="K17" s="7"/>
      <c r="L17" s="8"/>
      <c r="M17" s="7"/>
      <c r="N17" s="8"/>
      <c r="O17" s="7"/>
    </row>
    <row r="18" spans="1:10" ht="6.75" customHeight="1">
      <c r="A18" s="17"/>
      <c r="B18" s="17"/>
      <c r="C18" s="15"/>
      <c r="D18" s="15"/>
      <c r="E18" s="47"/>
      <c r="F18" s="15"/>
      <c r="G18" s="15"/>
      <c r="H18" s="15"/>
      <c r="I18" s="15"/>
      <c r="J18" s="15"/>
    </row>
    <row r="19" spans="1:11" s="10" customFormat="1" ht="11.25" customHeight="1">
      <c r="A19" s="18" t="str">
        <f>"gen.-"&amp;M35</f>
        <v>gen.-dic.</v>
      </c>
      <c r="B19" s="18"/>
      <c r="C19" s="60">
        <f>C6*campo1+C7*campo2+C8*campo3+C9*campo4+C10*campo5+C11*campo6+C12*campo7+C13*campo8+C14*campo9+15:15*campo10+C16*campo11+C17*campo12</f>
        <v>7632902.499999999</v>
      </c>
      <c r="D19" s="60">
        <f>D6*campo1+D7*campo2+D8*campo3+D9*campo4+D10*campo5+D11*campo6+D12*campo7+D13*campo8+D14*campo9+15:15*campo10+D16*campo11+D17*campo12</f>
        <v>12472210</v>
      </c>
      <c r="E19" s="60"/>
      <c r="F19" s="60">
        <f>F6*campo1+F7*campo2+F8*campo3+F9*campo4+F10*campo5+F11*campo6+F12*campo7+F13*campo8+F14*campo9+15:15*campo10+F16*campo11+F17*campo12</f>
        <v>199890.9</v>
      </c>
      <c r="G19" s="60">
        <f>G6*campo1+G7*campo2+G8*campo3+G9*campo4+G10*campo5+G11*campo6+G12*campo7+G13*campo8+G14*campo9+15:15*campo10+G16*campo11+G17*campo12</f>
        <v>62379</v>
      </c>
      <c r="H19" s="60"/>
      <c r="I19" s="60">
        <f>I6*campo1+I7*campo2+I8*campo3+I9*campo4+I10*campo5+I11*campo6+I12*campo7+I13*campo8+I14*campo9+15:15*campo10+I16*campo11+I17*campo12</f>
        <v>13708.570000000003</v>
      </c>
      <c r="J19" s="60">
        <f>J6*campo1+J7*campo2+J8*campo3+J9*campo4+J10*campo5+J11*campo6+J12*campo7+J13*campo8+J14*campo9+15:15*campo10+J16*campo11+J17*campo12</f>
        <v>13258.859999999999</v>
      </c>
      <c r="K19" s="9"/>
    </row>
    <row r="20" spans="1:12" s="13" customFormat="1" ht="19.5" customHeight="1">
      <c r="A20" s="11" t="s">
        <v>1</v>
      </c>
      <c r="B20" s="11"/>
      <c r="C20" s="61">
        <f>SUM(C6:C17)</f>
        <v>7632902.499999999</v>
      </c>
      <c r="D20" s="61">
        <f>SUM(D6:D17)</f>
        <v>12472210</v>
      </c>
      <c r="E20" s="61"/>
      <c r="F20" s="61">
        <f>SUM(F6:F17)</f>
        <v>199890.9</v>
      </c>
      <c r="G20" s="61">
        <f>SUM(G6:G17)</f>
        <v>62379</v>
      </c>
      <c r="H20" s="61"/>
      <c r="I20" s="61">
        <f>SUM(I6:I17)</f>
        <v>13708.570000000003</v>
      </c>
      <c r="J20" s="61">
        <f>SUM(J6:J17)</f>
        <v>13258.859999999999</v>
      </c>
      <c r="K20" s="12"/>
      <c r="L20" s="12"/>
    </row>
    <row r="21" spans="1:12" s="22" customFormat="1" ht="16.5" customHeight="1">
      <c r="A21" s="39">
        <v>2013</v>
      </c>
      <c r="B21" s="55"/>
      <c r="C21" s="30"/>
      <c r="D21" s="30"/>
      <c r="E21" s="49"/>
      <c r="F21" s="30"/>
      <c r="G21" s="30"/>
      <c r="H21" s="30"/>
      <c r="I21" s="30"/>
      <c r="J21" s="31"/>
      <c r="K21" s="21"/>
      <c r="L21" s="21"/>
    </row>
    <row r="22" spans="1:15" s="23" customFormat="1" ht="11.25">
      <c r="A22" s="69" t="s">
        <v>23</v>
      </c>
      <c r="B22" s="40"/>
      <c r="C22" s="15">
        <v>694957.8</v>
      </c>
      <c r="D22" s="15">
        <v>1275710</v>
      </c>
      <c r="E22" s="47"/>
      <c r="F22" s="15">
        <v>22681</v>
      </c>
      <c r="G22" s="15">
        <v>8750.8</v>
      </c>
      <c r="H22" s="15"/>
      <c r="I22" s="15">
        <v>2189.67</v>
      </c>
      <c r="J22" s="15">
        <v>414.31</v>
      </c>
      <c r="K22" s="7">
        <f aca="true" t="shared" si="0" ref="K22:K33">IF(OR(J22&gt;0,K23=1),1,0)</f>
        <v>1</v>
      </c>
      <c r="L22" s="8" t="s">
        <v>35</v>
      </c>
      <c r="M22" s="7" t="str">
        <f>IF(OR(J22&gt;0,K23=1),L22,"")</f>
        <v>gen.</v>
      </c>
      <c r="N22" s="70" t="s">
        <v>23</v>
      </c>
      <c r="O22" s="7" t="str">
        <f>IF(OR(J22&gt;0,K23=1),N22,"")</f>
        <v>gennaio</v>
      </c>
    </row>
    <row r="23" spans="1:15" ht="12" customHeight="1">
      <c r="A23" s="69" t="s">
        <v>24</v>
      </c>
      <c r="B23" s="40"/>
      <c r="C23" s="15">
        <v>674737.7</v>
      </c>
      <c r="D23" s="15">
        <v>1111910</v>
      </c>
      <c r="E23" s="47"/>
      <c r="F23" s="15">
        <v>19775</v>
      </c>
      <c r="G23" s="15">
        <v>7024.3</v>
      </c>
      <c r="H23" s="15"/>
      <c r="I23" s="15">
        <v>1204.47</v>
      </c>
      <c r="J23" s="15">
        <v>179.44</v>
      </c>
      <c r="K23" s="7">
        <f t="shared" si="0"/>
        <v>1</v>
      </c>
      <c r="L23" s="8" t="s">
        <v>36</v>
      </c>
      <c r="M23" s="7" t="str">
        <f aca="true" t="shared" si="1" ref="M23:M33">IF(OR(J23&gt;0,K24=1),L23,M22)</f>
        <v>feb.</v>
      </c>
      <c r="N23" s="70" t="s">
        <v>24</v>
      </c>
      <c r="O23" s="7" t="str">
        <f aca="true" t="shared" si="2" ref="O23:O33">IF(OR(J23&gt;0,K24=1),N23,O22)</f>
        <v>febbraio</v>
      </c>
    </row>
    <row r="24" spans="1:15" ht="11.25">
      <c r="A24" s="69" t="s">
        <v>25</v>
      </c>
      <c r="B24" s="23"/>
      <c r="C24" s="15">
        <v>750544.7</v>
      </c>
      <c r="D24" s="15">
        <v>1125100</v>
      </c>
      <c r="E24" s="47"/>
      <c r="F24" s="15">
        <v>19150.9</v>
      </c>
      <c r="G24" s="15">
        <v>8529</v>
      </c>
      <c r="H24" s="15"/>
      <c r="I24" s="15">
        <v>2318.57</v>
      </c>
      <c r="J24" s="15">
        <v>102.04</v>
      </c>
      <c r="K24" s="7">
        <f t="shared" si="0"/>
        <v>1</v>
      </c>
      <c r="L24" s="8" t="s">
        <v>37</v>
      </c>
      <c r="M24" s="7" t="str">
        <f t="shared" si="1"/>
        <v>mar.</v>
      </c>
      <c r="N24" s="70" t="s">
        <v>25</v>
      </c>
      <c r="O24" s="7" t="str">
        <f t="shared" si="2"/>
        <v>marzo</v>
      </c>
    </row>
    <row r="25" spans="1:15" ht="11.25">
      <c r="A25" s="69" t="s">
        <v>26</v>
      </c>
      <c r="B25" s="23"/>
      <c r="C25" s="15">
        <v>703886.8</v>
      </c>
      <c r="D25" s="15">
        <v>1089620</v>
      </c>
      <c r="E25" s="47"/>
      <c r="F25" s="15">
        <v>20109.8</v>
      </c>
      <c r="G25" s="15">
        <v>8691.9</v>
      </c>
      <c r="H25" s="15"/>
      <c r="I25" s="15">
        <v>467.57</v>
      </c>
      <c r="J25" s="15">
        <v>67.34</v>
      </c>
      <c r="K25" s="7">
        <f t="shared" si="0"/>
        <v>1</v>
      </c>
      <c r="L25" s="8" t="s">
        <v>38</v>
      </c>
      <c r="M25" s="7" t="str">
        <f t="shared" si="1"/>
        <v>apr.</v>
      </c>
      <c r="N25" s="70" t="s">
        <v>26</v>
      </c>
      <c r="O25" s="7" t="str">
        <f t="shared" si="2"/>
        <v>aprile</v>
      </c>
    </row>
    <row r="26" spans="1:15" ht="11.25">
      <c r="A26" s="69" t="s">
        <v>27</v>
      </c>
      <c r="B26" s="23"/>
      <c r="C26" s="71">
        <v>724631.7</v>
      </c>
      <c r="D26" s="71">
        <v>1149820</v>
      </c>
      <c r="E26" s="47"/>
      <c r="F26" s="15">
        <v>19998.7</v>
      </c>
      <c r="G26" s="71">
        <v>7228.9</v>
      </c>
      <c r="H26" s="15"/>
      <c r="I26" s="71">
        <v>1329.82</v>
      </c>
      <c r="J26" s="71">
        <v>44.61</v>
      </c>
      <c r="K26" s="7">
        <f t="shared" si="0"/>
        <v>1</v>
      </c>
      <c r="L26" s="8" t="s">
        <v>39</v>
      </c>
      <c r="M26" s="7" t="str">
        <f t="shared" si="1"/>
        <v>mag.</v>
      </c>
      <c r="N26" s="70" t="s">
        <v>27</v>
      </c>
      <c r="O26" s="7" t="str">
        <f t="shared" si="2"/>
        <v>maggio</v>
      </c>
    </row>
    <row r="27" spans="1:15" ht="11.25">
      <c r="A27" s="69" t="s">
        <v>28</v>
      </c>
      <c r="B27" s="23"/>
      <c r="C27" s="71">
        <v>669108.6</v>
      </c>
      <c r="D27" s="71">
        <v>924020</v>
      </c>
      <c r="E27" s="47"/>
      <c r="F27" s="71">
        <v>14298.6</v>
      </c>
      <c r="G27" s="71">
        <v>2558.9</v>
      </c>
      <c r="H27" s="15"/>
      <c r="I27" s="71">
        <v>310.63</v>
      </c>
      <c r="J27" s="71">
        <v>41.69</v>
      </c>
      <c r="K27" s="7">
        <f t="shared" si="0"/>
        <v>1</v>
      </c>
      <c r="L27" s="8" t="s">
        <v>40</v>
      </c>
      <c r="M27" s="7" t="str">
        <f t="shared" si="1"/>
        <v>giu.</v>
      </c>
      <c r="N27" s="70" t="s">
        <v>28</v>
      </c>
      <c r="O27" s="7" t="str">
        <f t="shared" si="2"/>
        <v>giugno</v>
      </c>
    </row>
    <row r="28" spans="1:15" ht="11.25">
      <c r="A28" s="69" t="s">
        <v>29</v>
      </c>
      <c r="B28" s="23"/>
      <c r="C28" s="71">
        <v>794458.5</v>
      </c>
      <c r="D28" s="71">
        <v>1292120</v>
      </c>
      <c r="E28" s="47"/>
      <c r="F28" s="71">
        <v>16881.3</v>
      </c>
      <c r="G28" s="71">
        <v>3166.5</v>
      </c>
      <c r="H28" s="15"/>
      <c r="I28" s="71">
        <v>302.7</v>
      </c>
      <c r="J28" s="71">
        <v>142.04</v>
      </c>
      <c r="K28" s="7">
        <f t="shared" si="0"/>
        <v>1</v>
      </c>
      <c r="L28" s="8" t="s">
        <v>41</v>
      </c>
      <c r="M28" s="7" t="str">
        <f t="shared" si="1"/>
        <v>lug.</v>
      </c>
      <c r="N28" s="70" t="s">
        <v>29</v>
      </c>
      <c r="O28" s="7" t="str">
        <f t="shared" si="2"/>
        <v>luglio</v>
      </c>
    </row>
    <row r="29" spans="1:15" ht="11.25">
      <c r="A29" s="69" t="s">
        <v>30</v>
      </c>
      <c r="B29" s="23"/>
      <c r="C29" s="71">
        <v>341511.1</v>
      </c>
      <c r="D29" s="71">
        <v>485630</v>
      </c>
      <c r="E29" s="47"/>
      <c r="F29" s="71">
        <v>9300</v>
      </c>
      <c r="G29" s="71">
        <v>2326.2</v>
      </c>
      <c r="H29" s="15"/>
      <c r="I29" s="71">
        <v>976.88</v>
      </c>
      <c r="J29" s="71">
        <v>1296.82</v>
      </c>
      <c r="K29" s="7">
        <f t="shared" si="0"/>
        <v>1</v>
      </c>
      <c r="L29" s="8" t="s">
        <v>42</v>
      </c>
      <c r="M29" s="7" t="str">
        <f t="shared" si="1"/>
        <v>ago.</v>
      </c>
      <c r="N29" s="70" t="s">
        <v>30</v>
      </c>
      <c r="O29" s="7" t="str">
        <f t="shared" si="2"/>
        <v>agosto</v>
      </c>
    </row>
    <row r="30" spans="1:15" ht="11.25">
      <c r="A30" s="69" t="s">
        <v>31</v>
      </c>
      <c r="B30" s="23"/>
      <c r="C30" s="71">
        <v>624022.6</v>
      </c>
      <c r="D30" s="71">
        <v>802580</v>
      </c>
      <c r="E30" s="47"/>
      <c r="F30" s="71">
        <v>17826.7</v>
      </c>
      <c r="G30" s="71">
        <v>6772</v>
      </c>
      <c r="H30" s="15"/>
      <c r="I30" s="71">
        <v>1836.66</v>
      </c>
      <c r="J30" s="71">
        <v>8653.48</v>
      </c>
      <c r="K30" s="7">
        <f t="shared" si="0"/>
        <v>1</v>
      </c>
      <c r="L30" s="8" t="s">
        <v>43</v>
      </c>
      <c r="M30" s="7" t="str">
        <f t="shared" si="1"/>
        <v>set.</v>
      </c>
      <c r="N30" s="70" t="s">
        <v>31</v>
      </c>
      <c r="O30" s="7" t="str">
        <f t="shared" si="2"/>
        <v>settembre</v>
      </c>
    </row>
    <row r="31" spans="1:15" ht="11.25">
      <c r="A31" s="69" t="s">
        <v>32</v>
      </c>
      <c r="B31" s="23"/>
      <c r="C31" s="71">
        <v>730173.4</v>
      </c>
      <c r="D31" s="71">
        <v>1046770</v>
      </c>
      <c r="E31" s="47"/>
      <c r="F31" s="71">
        <v>20355.3</v>
      </c>
      <c r="G31" s="71">
        <v>10642.1</v>
      </c>
      <c r="H31" s="15"/>
      <c r="I31" s="71">
        <v>1153.81</v>
      </c>
      <c r="J31" s="71">
        <v>2408.84</v>
      </c>
      <c r="K31" s="7">
        <f t="shared" si="0"/>
        <v>1</v>
      </c>
      <c r="L31" s="8" t="s">
        <v>44</v>
      </c>
      <c r="M31" s="7" t="str">
        <f t="shared" si="1"/>
        <v>ott.</v>
      </c>
      <c r="N31" s="70" t="s">
        <v>32</v>
      </c>
      <c r="O31" s="7" t="str">
        <f t="shared" si="2"/>
        <v>ottobre</v>
      </c>
    </row>
    <row r="32" spans="1:15" ht="11.25">
      <c r="A32" s="69" t="s">
        <v>33</v>
      </c>
      <c r="B32" s="23"/>
      <c r="C32" s="71">
        <v>664157.8</v>
      </c>
      <c r="D32" s="71">
        <v>987190</v>
      </c>
      <c r="E32" s="47"/>
      <c r="F32" s="71">
        <v>18317.9</v>
      </c>
      <c r="G32" s="71">
        <v>9800.7</v>
      </c>
      <c r="H32" s="15"/>
      <c r="I32" s="71">
        <v>830.39</v>
      </c>
      <c r="J32" s="71">
        <v>717.43</v>
      </c>
      <c r="K32" s="7">
        <f t="shared" si="0"/>
        <v>1</v>
      </c>
      <c r="L32" s="8" t="s">
        <v>45</v>
      </c>
      <c r="M32" s="7" t="str">
        <f t="shared" si="1"/>
        <v>nov.</v>
      </c>
      <c r="N32" s="70" t="s">
        <v>33</v>
      </c>
      <c r="O32" s="7" t="str">
        <f t="shared" si="2"/>
        <v>novembre</v>
      </c>
    </row>
    <row r="33" spans="1:15" ht="11.25">
      <c r="A33" s="69" t="s">
        <v>34</v>
      </c>
      <c r="B33" s="23"/>
      <c r="C33" s="71">
        <v>631252.2</v>
      </c>
      <c r="D33" s="71">
        <v>1004620</v>
      </c>
      <c r="E33" s="47"/>
      <c r="F33" s="71">
        <v>15801.6</v>
      </c>
      <c r="G33" s="71">
        <v>6375.3</v>
      </c>
      <c r="H33" s="15"/>
      <c r="I33" s="71">
        <v>1376.96</v>
      </c>
      <c r="J33" s="71">
        <v>251.97</v>
      </c>
      <c r="K33" s="7">
        <f t="shared" si="0"/>
        <v>1</v>
      </c>
      <c r="L33" s="8" t="s">
        <v>46</v>
      </c>
      <c r="M33" s="7" t="str">
        <f t="shared" si="1"/>
        <v>dic.</v>
      </c>
      <c r="N33" s="70" t="s">
        <v>34</v>
      </c>
      <c r="O33" s="7" t="str">
        <f t="shared" si="2"/>
        <v>dicembre</v>
      </c>
    </row>
    <row r="34" spans="1:10" ht="6.75" customHeight="1">
      <c r="A34" s="23"/>
      <c r="B34" s="23"/>
      <c r="C34" s="15"/>
      <c r="D34" s="15"/>
      <c r="E34" s="47"/>
      <c r="F34" s="15"/>
      <c r="G34" s="15"/>
      <c r="H34" s="15"/>
      <c r="I34" s="15"/>
      <c r="J34" s="15"/>
    </row>
    <row r="35" spans="1:15" ht="12">
      <c r="A35" s="18" t="str">
        <f>"gen.-"&amp;M35</f>
        <v>gen.-dic.</v>
      </c>
      <c r="B35" s="41"/>
      <c r="C35" s="57">
        <f>SUM(C21:C33)</f>
        <v>8003442.899999999</v>
      </c>
      <c r="D35" s="57">
        <f>SUM(D21:D33)</f>
        <v>12295090</v>
      </c>
      <c r="E35" s="58"/>
      <c r="F35" s="57">
        <f>SUM(F21:F33)</f>
        <v>214496.8</v>
      </c>
      <c r="G35" s="57">
        <f>SUM(G21:G33)</f>
        <v>81866.6</v>
      </c>
      <c r="H35" s="28"/>
      <c r="I35" s="57">
        <f>SUM(I21:I33)</f>
        <v>14298.129999999997</v>
      </c>
      <c r="J35" s="57">
        <f>SUM(J21:J33)</f>
        <v>14320.01</v>
      </c>
      <c r="L35" s="10"/>
      <c r="M35" s="10" t="str">
        <f>M33</f>
        <v>dic.</v>
      </c>
      <c r="N35" s="10"/>
      <c r="O35" s="10" t="str">
        <f>O33</f>
        <v>dicembre</v>
      </c>
    </row>
    <row r="36" spans="1:10" ht="19.5" customHeight="1">
      <c r="A36" s="42" t="s">
        <v>1</v>
      </c>
      <c r="B36" s="42"/>
      <c r="C36" s="29">
        <f>SUM(C22:C33)</f>
        <v>8003442.899999999</v>
      </c>
      <c r="D36" s="29">
        <f>SUM(D22:D33)</f>
        <v>12295090</v>
      </c>
      <c r="E36" s="48"/>
      <c r="F36" s="29">
        <f>SUM(F22:F33)</f>
        <v>214496.8</v>
      </c>
      <c r="G36" s="29">
        <f>SUM(G22:G33)</f>
        <v>81866.6</v>
      </c>
      <c r="H36" s="29"/>
      <c r="I36" s="29">
        <f>SUM(I22:I33)</f>
        <v>14298.129999999997</v>
      </c>
      <c r="J36" s="29">
        <f>SUM(J22:J33)</f>
        <v>14320.01</v>
      </c>
    </row>
    <row r="37" ht="11.25">
      <c r="A37" s="65" t="s">
        <v>21</v>
      </c>
    </row>
    <row r="38" ht="11.25">
      <c r="A38" s="65" t="s">
        <v>49</v>
      </c>
    </row>
    <row r="39" ht="11.25">
      <c r="A39" s="65" t="s">
        <v>50</v>
      </c>
    </row>
    <row r="40" spans="1:10" s="43" customFormat="1" ht="12">
      <c r="A40" s="19" t="s">
        <v>47</v>
      </c>
      <c r="B40" s="19"/>
      <c r="C40" s="20"/>
      <c r="D40" s="20"/>
      <c r="E40" s="50"/>
      <c r="F40" s="20"/>
      <c r="G40" s="20"/>
      <c r="H40" s="32"/>
      <c r="I40" s="32"/>
      <c r="J40" s="33"/>
    </row>
    <row r="41" spans="1:10" s="43" customFormat="1" ht="12">
      <c r="A41" s="19"/>
      <c r="B41" s="19"/>
      <c r="C41" s="20"/>
      <c r="D41" s="20"/>
      <c r="E41" s="50"/>
      <c r="F41" s="20"/>
      <c r="G41" s="20"/>
      <c r="H41" s="32"/>
      <c r="I41" s="32"/>
      <c r="J41" s="33"/>
    </row>
    <row r="42" spans="3:10" ht="11.25" hidden="1">
      <c r="C42" s="59">
        <f>(C35-C19)*100/C19</f>
        <v>4.854515041951609</v>
      </c>
      <c r="D42" s="59">
        <f aca="true" t="shared" si="3" ref="D42:J42">(D35-D19)*100/D19</f>
        <v>-1.4201172045691983</v>
      </c>
      <c r="E42" s="59"/>
      <c r="F42" s="59">
        <f t="shared" si="3"/>
        <v>7.306935933551751</v>
      </c>
      <c r="G42" s="59">
        <f t="shared" si="3"/>
        <v>31.240641882684887</v>
      </c>
      <c r="H42" s="59"/>
      <c r="I42" s="59">
        <f t="shared" si="3"/>
        <v>4.300667392733114</v>
      </c>
      <c r="J42" s="59">
        <f t="shared" si="3"/>
        <v>8.003327586232915</v>
      </c>
    </row>
    <row r="43" ht="11.25" hidden="1"/>
  </sheetData>
  <sheetProtection/>
  <mergeCells count="2">
    <mergeCell ref="F3:G3"/>
    <mergeCell ref="I3:J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  <headerFooter alignWithMargins="0"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">
      <selection activeCell="A1" sqref="A1"/>
    </sheetView>
  </sheetViews>
  <sheetFormatPr defaultColWidth="19.75390625" defaultRowHeight="12"/>
  <cols>
    <col min="1" max="1" width="17.75390625" style="3" customWidth="1"/>
    <col min="2" max="2" width="2.125" style="3" customWidth="1"/>
    <col min="3" max="4" width="15.25390625" style="36" customWidth="1"/>
    <col min="5" max="5" width="2.125" style="52" customWidth="1"/>
    <col min="6" max="7" width="15.25390625" style="36" customWidth="1"/>
    <col min="8" max="8" width="2.125" style="36" customWidth="1"/>
    <col min="9" max="10" width="15.25390625" style="36" customWidth="1"/>
    <col min="11" max="11" width="16.00390625" style="8" hidden="1" customWidth="1"/>
    <col min="12" max="13" width="4.75390625" style="3" hidden="1" customWidth="1"/>
    <col min="14" max="16" width="9.00390625" style="3" hidden="1" customWidth="1"/>
    <col min="17" max="16384" width="19.75390625" style="3" customWidth="1"/>
  </cols>
  <sheetData>
    <row r="1" spans="1:10" ht="19.5" customHeight="1">
      <c r="A1" s="14" t="s">
        <v>48</v>
      </c>
      <c r="B1" s="14"/>
      <c r="C1" s="37"/>
      <c r="D1" s="37"/>
      <c r="E1" s="44"/>
      <c r="F1" s="37"/>
      <c r="G1" s="37"/>
      <c r="H1" s="37"/>
      <c r="I1" s="37"/>
      <c r="J1" s="37"/>
    </row>
    <row r="2" spans="1:10" ht="19.5" customHeight="1">
      <c r="A2" s="14" t="str">
        <f>CONCATENATE("da ",A6," ",A5," a ",O35," ",A21)</f>
        <v>da gennaio 2011 a dicembre 2012</v>
      </c>
      <c r="B2" s="14"/>
      <c r="C2" s="37"/>
      <c r="D2" s="37"/>
      <c r="E2" s="44"/>
      <c r="F2" s="37"/>
      <c r="G2" s="37"/>
      <c r="H2" s="37"/>
      <c r="I2" s="37"/>
      <c r="J2" s="37"/>
    </row>
    <row r="3" spans="1:16" s="2" customFormat="1" ht="18" customHeight="1">
      <c r="A3" s="24" t="s">
        <v>0</v>
      </c>
      <c r="B3" s="24"/>
      <c r="C3" s="53" t="s">
        <v>3</v>
      </c>
      <c r="D3" s="53" t="s">
        <v>4</v>
      </c>
      <c r="E3" s="54"/>
      <c r="F3" s="77" t="s">
        <v>5</v>
      </c>
      <c r="G3" s="77"/>
      <c r="H3" s="53"/>
      <c r="I3" s="77" t="s">
        <v>6</v>
      </c>
      <c r="J3" s="77"/>
      <c r="K3" s="1"/>
      <c r="M3" s="3"/>
      <c r="N3" s="3"/>
      <c r="O3" s="3"/>
      <c r="P3" s="3"/>
    </row>
    <row r="4" spans="1:16" s="4" customFormat="1" ht="15" customHeight="1">
      <c r="A4" s="38"/>
      <c r="B4" s="38"/>
      <c r="C4" s="25"/>
      <c r="D4" s="25" t="s">
        <v>7</v>
      </c>
      <c r="E4" s="45"/>
      <c r="F4" s="25" t="s">
        <v>14</v>
      </c>
      <c r="G4" s="25" t="s">
        <v>9</v>
      </c>
      <c r="H4" s="25"/>
      <c r="I4" s="25" t="s">
        <v>8</v>
      </c>
      <c r="J4" s="25" t="s">
        <v>9</v>
      </c>
      <c r="K4" s="5"/>
      <c r="M4" s="3"/>
      <c r="N4" s="3"/>
      <c r="O4" s="3"/>
      <c r="P4" s="3"/>
    </row>
    <row r="5" spans="1:11" ht="16.5" customHeight="1">
      <c r="A5" s="39">
        <v>2011</v>
      </c>
      <c r="B5" s="55"/>
      <c r="C5" s="30"/>
      <c r="D5" s="30"/>
      <c r="E5" s="49"/>
      <c r="F5" s="30"/>
      <c r="G5" s="30"/>
      <c r="H5" s="30"/>
      <c r="I5" s="30"/>
      <c r="J5" s="31"/>
      <c r="K5" s="6"/>
    </row>
    <row r="6" spans="1:15" ht="12.75" customHeight="1">
      <c r="A6" s="69" t="s">
        <v>23</v>
      </c>
      <c r="B6" s="40"/>
      <c r="C6" s="15">
        <v>973455</v>
      </c>
      <c r="D6" s="15">
        <v>1604020</v>
      </c>
      <c r="E6" s="47"/>
      <c r="F6" s="15">
        <v>25499</v>
      </c>
      <c r="G6" s="15">
        <v>8778</v>
      </c>
      <c r="H6" s="15"/>
      <c r="I6" s="15">
        <v>2264</v>
      </c>
      <c r="J6" s="15">
        <v>458</v>
      </c>
      <c r="K6" s="7"/>
      <c r="L6" s="8"/>
      <c r="M6" s="7"/>
      <c r="N6" s="8"/>
      <c r="O6" s="7"/>
    </row>
    <row r="7" spans="1:15" ht="11.25" customHeight="1">
      <c r="A7" s="69" t="s">
        <v>24</v>
      </c>
      <c r="B7" s="40"/>
      <c r="C7" s="15">
        <v>529081</v>
      </c>
      <c r="D7" s="15">
        <v>769180</v>
      </c>
      <c r="E7" s="47"/>
      <c r="F7" s="15">
        <v>13658</v>
      </c>
      <c r="G7" s="15">
        <v>4818</v>
      </c>
      <c r="H7" s="15"/>
      <c r="I7" s="15">
        <v>1107</v>
      </c>
      <c r="J7" s="15">
        <v>145</v>
      </c>
      <c r="K7" s="7"/>
      <c r="L7" s="8"/>
      <c r="M7" s="7"/>
      <c r="N7" s="8"/>
      <c r="O7" s="7"/>
    </row>
    <row r="8" spans="1:15" ht="11.25" customHeight="1">
      <c r="A8" s="69" t="s">
        <v>25</v>
      </c>
      <c r="B8" s="23"/>
      <c r="C8" s="15">
        <v>711982</v>
      </c>
      <c r="D8" s="15">
        <v>1029070</v>
      </c>
      <c r="E8" s="47"/>
      <c r="F8" s="15">
        <v>18396</v>
      </c>
      <c r="G8" s="15">
        <v>6720</v>
      </c>
      <c r="H8" s="15"/>
      <c r="I8" s="15">
        <v>1507</v>
      </c>
      <c r="J8" s="15">
        <v>74</v>
      </c>
      <c r="K8" s="7"/>
      <c r="L8" s="8"/>
      <c r="M8" s="7"/>
      <c r="N8" s="8"/>
      <c r="O8" s="7"/>
    </row>
    <row r="9" spans="1:15" ht="11.25" customHeight="1">
      <c r="A9" s="69" t="s">
        <v>26</v>
      </c>
      <c r="B9" s="23"/>
      <c r="C9" s="15">
        <v>606804</v>
      </c>
      <c r="D9" s="15">
        <v>930130</v>
      </c>
      <c r="E9" s="47"/>
      <c r="F9" s="15">
        <v>15567</v>
      </c>
      <c r="G9" s="15">
        <v>4653</v>
      </c>
      <c r="H9" s="15"/>
      <c r="I9" s="15">
        <v>843</v>
      </c>
      <c r="J9" s="15">
        <v>40</v>
      </c>
      <c r="K9" s="7"/>
      <c r="L9" s="8"/>
      <c r="M9" s="7"/>
      <c r="N9" s="8"/>
      <c r="O9" s="7"/>
    </row>
    <row r="10" spans="1:15" ht="11.25" customHeight="1">
      <c r="A10" s="69" t="s">
        <v>27</v>
      </c>
      <c r="B10" s="23"/>
      <c r="C10" s="16">
        <v>662543</v>
      </c>
      <c r="D10" s="16">
        <v>1058990</v>
      </c>
      <c r="E10" s="47"/>
      <c r="F10" s="15">
        <v>16661</v>
      </c>
      <c r="G10" s="16">
        <v>4550</v>
      </c>
      <c r="H10" s="15"/>
      <c r="I10" s="16">
        <v>1172</v>
      </c>
      <c r="J10" s="16">
        <v>32</v>
      </c>
      <c r="K10" s="7"/>
      <c r="L10" s="8"/>
      <c r="M10" s="7"/>
      <c r="N10" s="8"/>
      <c r="O10" s="7"/>
    </row>
    <row r="11" spans="1:15" ht="11.25" customHeight="1">
      <c r="A11" s="69" t="s">
        <v>28</v>
      </c>
      <c r="B11" s="23"/>
      <c r="C11" s="16">
        <v>603226</v>
      </c>
      <c r="D11" s="16">
        <v>960970</v>
      </c>
      <c r="E11" s="47"/>
      <c r="F11" s="16">
        <v>13464</v>
      </c>
      <c r="G11" s="16">
        <v>1934</v>
      </c>
      <c r="H11" s="15"/>
      <c r="I11" s="16">
        <v>465</v>
      </c>
      <c r="J11" s="16">
        <v>21</v>
      </c>
      <c r="K11" s="7"/>
      <c r="L11" s="8"/>
      <c r="M11" s="7"/>
      <c r="N11" s="8"/>
      <c r="O11" s="7"/>
    </row>
    <row r="12" spans="1:15" ht="11.25" customHeight="1">
      <c r="A12" s="69" t="s">
        <v>29</v>
      </c>
      <c r="B12" s="23"/>
      <c r="C12" s="16">
        <v>511453</v>
      </c>
      <c r="D12" s="16">
        <v>701240</v>
      </c>
      <c r="E12" s="47"/>
      <c r="F12" s="16">
        <v>9231</v>
      </c>
      <c r="G12" s="16">
        <v>987</v>
      </c>
      <c r="H12" s="15"/>
      <c r="I12" s="16">
        <v>196</v>
      </c>
      <c r="J12" s="16">
        <v>55</v>
      </c>
      <c r="K12" s="7"/>
      <c r="L12" s="8"/>
      <c r="M12" s="7"/>
      <c r="N12" s="8"/>
      <c r="O12" s="7"/>
    </row>
    <row r="13" spans="1:15" ht="11.25" customHeight="1">
      <c r="A13" s="69" t="s">
        <v>30</v>
      </c>
      <c r="B13" s="23"/>
      <c r="C13" s="16">
        <v>354973</v>
      </c>
      <c r="D13" s="16">
        <v>544010</v>
      </c>
      <c r="E13" s="47"/>
      <c r="F13" s="16">
        <v>12494</v>
      </c>
      <c r="G13" s="16">
        <v>1896</v>
      </c>
      <c r="H13" s="15"/>
      <c r="I13" s="16">
        <v>813</v>
      </c>
      <c r="J13" s="16">
        <v>999</v>
      </c>
      <c r="K13" s="7"/>
      <c r="L13" s="8"/>
      <c r="M13" s="7"/>
      <c r="N13" s="8"/>
      <c r="O13" s="7"/>
    </row>
    <row r="14" spans="1:15" ht="11.25" customHeight="1">
      <c r="A14" s="69" t="s">
        <v>31</v>
      </c>
      <c r="B14" s="23"/>
      <c r="C14" s="16">
        <v>718878</v>
      </c>
      <c r="D14" s="16">
        <v>1095450</v>
      </c>
      <c r="E14" s="47"/>
      <c r="F14" s="16">
        <v>17971</v>
      </c>
      <c r="G14" s="16">
        <v>5107</v>
      </c>
      <c r="H14" s="15"/>
      <c r="I14" s="16">
        <v>1764</v>
      </c>
      <c r="J14" s="16">
        <v>7752</v>
      </c>
      <c r="K14" s="7"/>
      <c r="L14" s="8"/>
      <c r="M14" s="7"/>
      <c r="N14" s="8"/>
      <c r="O14" s="7"/>
    </row>
    <row r="15" spans="1:15" ht="11.25" customHeight="1">
      <c r="A15" s="69" t="s">
        <v>32</v>
      </c>
      <c r="B15" s="23"/>
      <c r="C15" s="16">
        <v>717930</v>
      </c>
      <c r="D15" s="16">
        <v>1121700</v>
      </c>
      <c r="E15" s="47"/>
      <c r="F15" s="16">
        <v>17191</v>
      </c>
      <c r="G15" s="16">
        <v>6556</v>
      </c>
      <c r="H15" s="15"/>
      <c r="I15" s="16">
        <v>1162</v>
      </c>
      <c r="J15" s="16">
        <v>2407</v>
      </c>
      <c r="K15" s="7"/>
      <c r="L15" s="8"/>
      <c r="M15" s="7"/>
      <c r="N15" s="8"/>
      <c r="O15" s="7"/>
    </row>
    <row r="16" spans="1:15" ht="11.25" customHeight="1">
      <c r="A16" s="69" t="s">
        <v>33</v>
      </c>
      <c r="B16" s="23"/>
      <c r="C16" s="16">
        <v>683110</v>
      </c>
      <c r="D16" s="16">
        <v>1129540</v>
      </c>
      <c r="E16" s="47"/>
      <c r="F16" s="16">
        <v>18206</v>
      </c>
      <c r="G16" s="16">
        <v>7515</v>
      </c>
      <c r="H16" s="15"/>
      <c r="I16" s="16">
        <v>725</v>
      </c>
      <c r="J16" s="16">
        <v>664</v>
      </c>
      <c r="K16" s="7"/>
      <c r="L16" s="8"/>
      <c r="M16" s="7"/>
      <c r="N16" s="8"/>
      <c r="O16" s="7"/>
    </row>
    <row r="17" spans="1:15" ht="11.25" customHeight="1">
      <c r="A17" s="69" t="s">
        <v>34</v>
      </c>
      <c r="B17" s="23"/>
      <c r="C17" s="16">
        <v>643512</v>
      </c>
      <c r="D17" s="16">
        <v>1094230</v>
      </c>
      <c r="E17" s="47"/>
      <c r="F17" s="16">
        <v>16011</v>
      </c>
      <c r="G17" s="16">
        <v>4144</v>
      </c>
      <c r="H17" s="15"/>
      <c r="I17" s="16">
        <v>1386</v>
      </c>
      <c r="J17" s="16">
        <v>318</v>
      </c>
      <c r="K17" s="7"/>
      <c r="L17" s="8"/>
      <c r="M17" s="7"/>
      <c r="N17" s="8"/>
      <c r="O17" s="7"/>
    </row>
    <row r="18" spans="1:10" ht="6.75" customHeight="1">
      <c r="A18" s="17"/>
      <c r="B18" s="17"/>
      <c r="C18" s="15"/>
      <c r="D18" s="15"/>
      <c r="E18" s="47"/>
      <c r="F18" s="15"/>
      <c r="G18" s="15"/>
      <c r="H18" s="15"/>
      <c r="I18" s="15"/>
      <c r="J18" s="15"/>
    </row>
    <row r="19" spans="1:11" s="10" customFormat="1" ht="11.25" customHeight="1">
      <c r="A19" s="18" t="str">
        <f>"gen.-"&amp;M35</f>
        <v>gen.-dic.</v>
      </c>
      <c r="B19" s="18"/>
      <c r="C19" s="60">
        <f>C6*campo1+C7*campo2+C8*campo3+C9*campo4+C10*campo5+C11*campo6+C12*campo7+C13*campo8+C14*campo9+15:15*campo10+C16*campo11+C17*campo12</f>
        <v>7716947</v>
      </c>
      <c r="D19" s="60">
        <f>D6*campo1+D7*campo2+D8*campo3+D9*campo4+D10*campo5+D11*campo6+D12*campo7+D13*campo8+D14*campo9+15:15*campo10+D16*campo11+D17*campo12</f>
        <v>12038530</v>
      </c>
      <c r="E19" s="60"/>
      <c r="F19" s="60">
        <f>F6*campo1+F7*campo2+F8*campo3+F9*campo4+F10*campo5+F11*campo6+F12*campo7+F13*campo8+F14*campo9+15:15*campo10+F16*campo11+F17*campo12</f>
        <v>194349</v>
      </c>
      <c r="G19" s="60">
        <f>G6*campo1+G7*campo2+G8*campo3+G9*campo4+G10*campo5+G11*campo6+G12*campo7+G13*campo8+G14*campo9+15:15*campo10+G16*campo11+G17*campo12</f>
        <v>57658</v>
      </c>
      <c r="H19" s="60"/>
      <c r="I19" s="60">
        <f>I6*campo1+I7*campo2+I8*campo3+I9*campo4+I10*campo5+I11*campo6+I12*campo7+I13*campo8+I14*campo9+15:15*campo10+I16*campo11+I17*campo12</f>
        <v>13404</v>
      </c>
      <c r="J19" s="60">
        <f>J6*campo1+J7*campo2+J8*campo3+J9*campo4+J10*campo5+J11*campo6+J12*campo7+J13*campo8+J14*campo9+15:15*campo10+J16*campo11+J17*campo12</f>
        <v>12965</v>
      </c>
      <c r="K19" s="9"/>
    </row>
    <row r="20" spans="1:12" s="13" customFormat="1" ht="19.5" customHeight="1">
      <c r="A20" s="11" t="s">
        <v>1</v>
      </c>
      <c r="B20" s="11"/>
      <c r="C20" s="61">
        <f>SUM(C6:C17)</f>
        <v>7716947</v>
      </c>
      <c r="D20" s="61">
        <f>SUM(D6:D17)</f>
        <v>12038530</v>
      </c>
      <c r="E20" s="61"/>
      <c r="F20" s="61">
        <f>SUM(F6:F17)</f>
        <v>194349</v>
      </c>
      <c r="G20" s="61">
        <f>SUM(G6:G17)</f>
        <v>57658</v>
      </c>
      <c r="H20" s="61"/>
      <c r="I20" s="61">
        <f>SUM(I6:I17)</f>
        <v>13404</v>
      </c>
      <c r="J20" s="61">
        <f>SUM(J6:J17)</f>
        <v>12965</v>
      </c>
      <c r="K20" s="12"/>
      <c r="L20" s="12" t="s">
        <v>20</v>
      </c>
    </row>
    <row r="21" spans="1:12" s="22" customFormat="1" ht="16.5" customHeight="1">
      <c r="A21" s="39">
        <v>2012</v>
      </c>
      <c r="B21" s="55"/>
      <c r="C21" s="30"/>
      <c r="D21" s="30"/>
      <c r="E21" s="49"/>
      <c r="F21" s="30"/>
      <c r="G21" s="30"/>
      <c r="H21" s="30"/>
      <c r="I21" s="30"/>
      <c r="J21" s="31"/>
      <c r="K21" s="21"/>
      <c r="L21" s="21"/>
    </row>
    <row r="22" spans="1:15" s="23" customFormat="1" ht="11.25">
      <c r="A22" s="69" t="s">
        <v>23</v>
      </c>
      <c r="B22" s="40"/>
      <c r="C22" s="15">
        <v>630399</v>
      </c>
      <c r="D22" s="15">
        <v>1131740</v>
      </c>
      <c r="E22" s="47"/>
      <c r="F22" s="15">
        <v>20149</v>
      </c>
      <c r="G22" s="15">
        <v>6975</v>
      </c>
      <c r="H22" s="15"/>
      <c r="I22" s="15">
        <v>2163</v>
      </c>
      <c r="J22" s="15">
        <v>376</v>
      </c>
      <c r="K22" s="7">
        <f aca="true" t="shared" si="0" ref="K22:K33">IF(OR(J22&gt;0,K23=1),1,0)</f>
        <v>1</v>
      </c>
      <c r="L22" s="8" t="s">
        <v>35</v>
      </c>
      <c r="M22" s="7" t="str">
        <f>IF(OR(J22&gt;0,K23=1),L22,"")</f>
        <v>gen.</v>
      </c>
      <c r="N22" s="70" t="s">
        <v>23</v>
      </c>
      <c r="O22" s="7" t="str">
        <f>IF(OR(J22&gt;0,K23=1),N22,"")</f>
        <v>gennaio</v>
      </c>
    </row>
    <row r="23" spans="1:15" ht="12" customHeight="1">
      <c r="A23" s="69" t="s">
        <v>24</v>
      </c>
      <c r="B23" s="40"/>
      <c r="C23" s="15">
        <v>698215.7</v>
      </c>
      <c r="D23" s="15">
        <v>1462420</v>
      </c>
      <c r="E23" s="47"/>
      <c r="F23" s="15">
        <v>18116</v>
      </c>
      <c r="G23" s="15">
        <v>5626.8</v>
      </c>
      <c r="H23" s="15"/>
      <c r="I23" s="15">
        <v>1112.22</v>
      </c>
      <c r="J23" s="15">
        <v>146.75</v>
      </c>
      <c r="K23" s="7">
        <f t="shared" si="0"/>
        <v>1</v>
      </c>
      <c r="L23" s="8" t="s">
        <v>36</v>
      </c>
      <c r="M23" s="7" t="str">
        <f aca="true" t="shared" si="1" ref="M23:M33">IF(OR(J23&gt;0,K24=1),L23,M22)</f>
        <v>feb.</v>
      </c>
      <c r="N23" s="70" t="s">
        <v>24</v>
      </c>
      <c r="O23" s="7" t="str">
        <f aca="true" t="shared" si="2" ref="O23:O33">IF(OR(J23&gt;0,K24=1),N23,O22)</f>
        <v>febbraio</v>
      </c>
    </row>
    <row r="24" spans="1:15" ht="11.25">
      <c r="A24" s="69" t="s">
        <v>25</v>
      </c>
      <c r="B24" s="23"/>
      <c r="C24" s="15">
        <v>761417.7</v>
      </c>
      <c r="D24" s="15">
        <v>1176490</v>
      </c>
      <c r="E24" s="47"/>
      <c r="F24" s="15">
        <v>18127.2</v>
      </c>
      <c r="G24" s="15">
        <v>6615.4</v>
      </c>
      <c r="H24" s="15"/>
      <c r="I24" s="15">
        <v>1674.88</v>
      </c>
      <c r="J24" s="15">
        <v>73.32</v>
      </c>
      <c r="K24" s="7">
        <f t="shared" si="0"/>
        <v>1</v>
      </c>
      <c r="L24" s="8" t="s">
        <v>37</v>
      </c>
      <c r="M24" s="7" t="str">
        <f t="shared" si="1"/>
        <v>mar.</v>
      </c>
      <c r="N24" s="70" t="s">
        <v>25</v>
      </c>
      <c r="O24" s="7" t="str">
        <f t="shared" si="2"/>
        <v>marzo</v>
      </c>
    </row>
    <row r="25" spans="1:15" ht="11.25">
      <c r="A25" s="69" t="s">
        <v>26</v>
      </c>
      <c r="B25" s="23"/>
      <c r="C25" s="15">
        <v>603057.7</v>
      </c>
      <c r="D25" s="15">
        <v>1013470</v>
      </c>
      <c r="E25" s="47"/>
      <c r="F25" s="15">
        <v>17399.8</v>
      </c>
      <c r="G25" s="15">
        <v>5440.7</v>
      </c>
      <c r="H25" s="15"/>
      <c r="I25" s="15">
        <v>938.37</v>
      </c>
      <c r="J25" s="15">
        <v>47.56</v>
      </c>
      <c r="K25" s="7">
        <f t="shared" si="0"/>
        <v>1</v>
      </c>
      <c r="L25" s="8" t="s">
        <v>38</v>
      </c>
      <c r="M25" s="7" t="str">
        <f t="shared" si="1"/>
        <v>apr.</v>
      </c>
      <c r="N25" s="70" t="s">
        <v>26</v>
      </c>
      <c r="O25" s="7" t="str">
        <f t="shared" si="2"/>
        <v>aprile</v>
      </c>
    </row>
    <row r="26" spans="1:15" ht="11.25">
      <c r="A26" s="69" t="s">
        <v>27</v>
      </c>
      <c r="B26" s="23"/>
      <c r="C26" s="16">
        <v>673580.8</v>
      </c>
      <c r="D26" s="16">
        <v>1101830</v>
      </c>
      <c r="E26" s="47"/>
      <c r="F26" s="15">
        <v>18005</v>
      </c>
      <c r="G26" s="16">
        <v>5499.4</v>
      </c>
      <c r="H26" s="15"/>
      <c r="I26" s="71">
        <v>1272</v>
      </c>
      <c r="J26" s="71">
        <v>37.66</v>
      </c>
      <c r="K26" s="7">
        <f t="shared" si="0"/>
        <v>1</v>
      </c>
      <c r="L26" s="8" t="s">
        <v>39</v>
      </c>
      <c r="M26" s="7" t="str">
        <f t="shared" si="1"/>
        <v>mag.</v>
      </c>
      <c r="N26" s="70" t="s">
        <v>27</v>
      </c>
      <c r="O26" s="7" t="str">
        <f t="shared" si="2"/>
        <v>maggio</v>
      </c>
    </row>
    <row r="27" spans="1:15" ht="11.25">
      <c r="A27" s="69" t="s">
        <v>28</v>
      </c>
      <c r="B27" s="23"/>
      <c r="C27" s="16">
        <v>574130.4</v>
      </c>
      <c r="D27" s="16">
        <v>881440</v>
      </c>
      <c r="E27" s="47"/>
      <c r="F27" s="16">
        <v>13595.2</v>
      </c>
      <c r="G27" s="16">
        <v>1899.6</v>
      </c>
      <c r="H27" s="15"/>
      <c r="I27" s="71">
        <v>254.5</v>
      </c>
      <c r="J27" s="71">
        <v>26.79</v>
      </c>
      <c r="K27" s="7">
        <f t="shared" si="0"/>
        <v>1</v>
      </c>
      <c r="L27" s="8" t="s">
        <v>40</v>
      </c>
      <c r="M27" s="7" t="str">
        <f t="shared" si="1"/>
        <v>giu.</v>
      </c>
      <c r="N27" s="70" t="s">
        <v>28</v>
      </c>
      <c r="O27" s="7" t="str">
        <f t="shared" si="2"/>
        <v>giugno</v>
      </c>
    </row>
    <row r="28" spans="1:15" ht="11.25">
      <c r="A28" s="69" t="s">
        <v>29</v>
      </c>
      <c r="B28" s="23"/>
      <c r="C28" s="16">
        <v>523941.6</v>
      </c>
      <c r="D28" s="16">
        <v>707470</v>
      </c>
      <c r="E28" s="47"/>
      <c r="F28" s="16">
        <v>10128.6</v>
      </c>
      <c r="G28" s="16">
        <v>1392.1</v>
      </c>
      <c r="H28" s="15"/>
      <c r="I28" s="71">
        <v>220.22</v>
      </c>
      <c r="J28" s="71">
        <v>66.44</v>
      </c>
      <c r="K28" s="7">
        <f t="shared" si="0"/>
        <v>1</v>
      </c>
      <c r="L28" s="8" t="s">
        <v>41</v>
      </c>
      <c r="M28" s="7" t="str">
        <f t="shared" si="1"/>
        <v>lug.</v>
      </c>
      <c r="N28" s="70" t="s">
        <v>29</v>
      </c>
      <c r="O28" s="7" t="str">
        <f t="shared" si="2"/>
        <v>luglio</v>
      </c>
    </row>
    <row r="29" spans="1:15" ht="11.25">
      <c r="A29" s="69" t="s">
        <v>30</v>
      </c>
      <c r="B29" s="23"/>
      <c r="C29" s="16">
        <v>363141.1</v>
      </c>
      <c r="D29" s="16">
        <v>514390</v>
      </c>
      <c r="E29" s="47"/>
      <c r="F29" s="16">
        <v>13214.1</v>
      </c>
      <c r="G29" s="16">
        <v>2129.2</v>
      </c>
      <c r="H29" s="15"/>
      <c r="I29" s="71">
        <v>717.87</v>
      </c>
      <c r="J29" s="71">
        <v>983.99</v>
      </c>
      <c r="K29" s="7">
        <f t="shared" si="0"/>
        <v>1</v>
      </c>
      <c r="L29" s="8" t="s">
        <v>42</v>
      </c>
      <c r="M29" s="7" t="str">
        <f t="shared" si="1"/>
        <v>ago.</v>
      </c>
      <c r="N29" s="70" t="s">
        <v>30</v>
      </c>
      <c r="O29" s="7" t="str">
        <f t="shared" si="2"/>
        <v>agosto</v>
      </c>
    </row>
    <row r="30" spans="1:15" ht="11.25">
      <c r="A30" s="69" t="s">
        <v>31</v>
      </c>
      <c r="B30" s="23"/>
      <c r="C30" s="16">
        <v>696892</v>
      </c>
      <c r="D30" s="16">
        <v>1061540</v>
      </c>
      <c r="E30" s="47"/>
      <c r="F30" s="16">
        <v>17324.1</v>
      </c>
      <c r="G30" s="16">
        <v>5419.3</v>
      </c>
      <c r="H30" s="15"/>
      <c r="I30" s="71">
        <v>1939.5</v>
      </c>
      <c r="J30" s="71">
        <v>8134.45</v>
      </c>
      <c r="K30" s="7">
        <f t="shared" si="0"/>
        <v>1</v>
      </c>
      <c r="L30" s="8" t="s">
        <v>43</v>
      </c>
      <c r="M30" s="7" t="str">
        <f t="shared" si="1"/>
        <v>set.</v>
      </c>
      <c r="N30" s="70" t="s">
        <v>31</v>
      </c>
      <c r="O30" s="7" t="str">
        <f t="shared" si="2"/>
        <v>settembre</v>
      </c>
    </row>
    <row r="31" spans="1:15" ht="11.25">
      <c r="A31" s="69" t="s">
        <v>32</v>
      </c>
      <c r="B31" s="23"/>
      <c r="C31" s="16">
        <v>719861.8</v>
      </c>
      <c r="D31" s="16">
        <v>1145020</v>
      </c>
      <c r="E31" s="47"/>
      <c r="F31" s="16">
        <v>19225.2</v>
      </c>
      <c r="G31" s="16">
        <v>7962.8</v>
      </c>
      <c r="H31" s="15"/>
      <c r="I31" s="71">
        <v>1183.13</v>
      </c>
      <c r="J31" s="71">
        <v>2398.71</v>
      </c>
      <c r="K31" s="7">
        <f t="shared" si="0"/>
        <v>1</v>
      </c>
      <c r="L31" s="8" t="s">
        <v>44</v>
      </c>
      <c r="M31" s="7" t="str">
        <f t="shared" si="1"/>
        <v>ott.</v>
      </c>
      <c r="N31" s="70" t="s">
        <v>32</v>
      </c>
      <c r="O31" s="7" t="str">
        <f t="shared" si="2"/>
        <v>ottobre</v>
      </c>
    </row>
    <row r="32" spans="1:15" ht="11.25">
      <c r="A32" s="69" t="s">
        <v>33</v>
      </c>
      <c r="B32" s="23"/>
      <c r="C32" s="16">
        <v>729121.5</v>
      </c>
      <c r="D32" s="16">
        <v>1144210</v>
      </c>
      <c r="E32" s="47"/>
      <c r="F32" s="16">
        <v>18508.9</v>
      </c>
      <c r="G32" s="16">
        <v>8247.7</v>
      </c>
      <c r="H32" s="15"/>
      <c r="I32" s="71">
        <v>774.09</v>
      </c>
      <c r="J32" s="71">
        <v>738.07</v>
      </c>
      <c r="K32" s="7">
        <f t="shared" si="0"/>
        <v>1</v>
      </c>
      <c r="L32" s="8" t="s">
        <v>45</v>
      </c>
      <c r="M32" s="7" t="str">
        <f t="shared" si="1"/>
        <v>nov.</v>
      </c>
      <c r="N32" s="70" t="s">
        <v>33</v>
      </c>
      <c r="O32" s="7" t="str">
        <f t="shared" si="2"/>
        <v>novembre</v>
      </c>
    </row>
    <row r="33" spans="1:15" ht="11.25">
      <c r="A33" s="69" t="s">
        <v>34</v>
      </c>
      <c r="B33" s="23"/>
      <c r="C33" s="16">
        <v>659143.2</v>
      </c>
      <c r="D33" s="16">
        <v>1132190</v>
      </c>
      <c r="E33" s="47"/>
      <c r="F33" s="16">
        <v>16097.8</v>
      </c>
      <c r="G33" s="16">
        <v>5171</v>
      </c>
      <c r="H33" s="15"/>
      <c r="I33" s="71">
        <v>1458.79</v>
      </c>
      <c r="J33" s="71">
        <v>229.12</v>
      </c>
      <c r="K33" s="7">
        <f t="shared" si="0"/>
        <v>1</v>
      </c>
      <c r="L33" s="8" t="s">
        <v>46</v>
      </c>
      <c r="M33" s="7" t="str">
        <f t="shared" si="1"/>
        <v>dic.</v>
      </c>
      <c r="N33" s="70" t="s">
        <v>34</v>
      </c>
      <c r="O33" s="7" t="str">
        <f t="shared" si="2"/>
        <v>dicembre</v>
      </c>
    </row>
    <row r="34" spans="1:10" ht="6.75" customHeight="1">
      <c r="A34" s="23"/>
      <c r="B34" s="23"/>
      <c r="C34" s="15"/>
      <c r="D34" s="15"/>
      <c r="E34" s="47"/>
      <c r="F34" s="15"/>
      <c r="G34" s="15"/>
      <c r="H34" s="15"/>
      <c r="I34" s="15"/>
      <c r="J34" s="15"/>
    </row>
    <row r="35" spans="1:15" ht="12">
      <c r="A35" s="18" t="str">
        <f>"gen.-"&amp;M35</f>
        <v>gen.-dic.</v>
      </c>
      <c r="B35" s="41"/>
      <c r="C35" s="57">
        <f>SUM(C21:C33)</f>
        <v>7632902.499999999</v>
      </c>
      <c r="D35" s="57">
        <f>SUM(D21:D33)</f>
        <v>12472210</v>
      </c>
      <c r="E35" s="58"/>
      <c r="F35" s="57">
        <f>SUM(F21:F33)</f>
        <v>199890.9</v>
      </c>
      <c r="G35" s="57">
        <f>SUM(G21:G33)</f>
        <v>62379</v>
      </c>
      <c r="H35" s="28"/>
      <c r="I35" s="57">
        <f>SUM(I21:I33)</f>
        <v>13708.570000000003</v>
      </c>
      <c r="J35" s="57">
        <f>SUM(J21:J33)</f>
        <v>13258.859999999999</v>
      </c>
      <c r="L35" s="10"/>
      <c r="M35" s="10" t="str">
        <f>M33</f>
        <v>dic.</v>
      </c>
      <c r="N35" s="10"/>
      <c r="O35" s="10" t="str">
        <f>O33</f>
        <v>dicembre</v>
      </c>
    </row>
    <row r="36" spans="1:10" ht="19.5" customHeight="1">
      <c r="A36" s="42" t="s">
        <v>1</v>
      </c>
      <c r="B36" s="42"/>
      <c r="C36" s="29">
        <f>SUM(C22:C33)</f>
        <v>7632902.499999999</v>
      </c>
      <c r="D36" s="29">
        <f>SUM(D22:D33)</f>
        <v>12472210</v>
      </c>
      <c r="E36" s="48"/>
      <c r="F36" s="29">
        <f>SUM(F22:F33)</f>
        <v>199890.9</v>
      </c>
      <c r="G36" s="29">
        <f>SUM(G22:G33)</f>
        <v>62379</v>
      </c>
      <c r="H36" s="29"/>
      <c r="I36" s="29">
        <f>SUM(I22:I33)</f>
        <v>13708.570000000003</v>
      </c>
      <c r="J36" s="29">
        <f>SUM(J22:J33)</f>
        <v>13258.859999999999</v>
      </c>
    </row>
    <row r="37" ht="11.25">
      <c r="A37" s="65" t="s">
        <v>21</v>
      </c>
    </row>
    <row r="38" ht="11.25">
      <c r="A38" s="65" t="s">
        <v>22</v>
      </c>
    </row>
    <row r="39" spans="1:10" s="43" customFormat="1" ht="12">
      <c r="A39" s="19" t="s">
        <v>47</v>
      </c>
      <c r="B39" s="19"/>
      <c r="C39" s="20"/>
      <c r="D39" s="20"/>
      <c r="E39" s="50"/>
      <c r="F39" s="20"/>
      <c r="G39" s="20"/>
      <c r="H39" s="32"/>
      <c r="I39" s="32"/>
      <c r="J39" s="33"/>
    </row>
    <row r="40" spans="1:10" s="43" customFormat="1" ht="12" customHeight="1">
      <c r="A40" s="3"/>
      <c r="B40" s="3"/>
      <c r="C40" s="34"/>
      <c r="D40" s="34"/>
      <c r="E40" s="51"/>
      <c r="F40" s="34"/>
      <c r="G40" s="34"/>
      <c r="H40" s="34"/>
      <c r="I40" s="34"/>
      <c r="J40" s="35"/>
    </row>
    <row r="41" spans="3:10" ht="11.25" hidden="1">
      <c r="C41" s="59">
        <f>(C35-C19)*100/C19</f>
        <v>-1.089090024850513</v>
      </c>
      <c r="D41" s="59">
        <f aca="true" t="shared" si="3" ref="D41:J41">(D35-D19)*100/D19</f>
        <v>3.6024331874406594</v>
      </c>
      <c r="E41" s="59"/>
      <c r="F41" s="59">
        <f t="shared" si="3"/>
        <v>2.8515196888072456</v>
      </c>
      <c r="G41" s="59">
        <f t="shared" si="3"/>
        <v>8.187935759131431</v>
      </c>
      <c r="H41" s="59"/>
      <c r="I41" s="59">
        <f t="shared" si="3"/>
        <v>2.2722321695016663</v>
      </c>
      <c r="J41" s="59">
        <f t="shared" si="3"/>
        <v>2.2665638256845257</v>
      </c>
    </row>
    <row r="43" ht="11.25" hidden="1"/>
  </sheetData>
  <sheetProtection/>
  <mergeCells count="2">
    <mergeCell ref="F3:G3"/>
    <mergeCell ref="I3:J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  <headerFooter alignWithMargins="0">
    <oddHeader>&amp;R&amp;F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">
      <selection activeCell="A1" sqref="A1"/>
    </sheetView>
  </sheetViews>
  <sheetFormatPr defaultColWidth="19.75390625" defaultRowHeight="12"/>
  <cols>
    <col min="1" max="1" width="17.75390625" style="3" customWidth="1"/>
    <col min="2" max="2" width="2.125" style="3" customWidth="1"/>
    <col min="3" max="4" width="15.25390625" style="36" customWidth="1"/>
    <col min="5" max="5" width="2.125" style="52" customWidth="1"/>
    <col min="6" max="7" width="15.25390625" style="36" customWidth="1"/>
    <col min="8" max="8" width="2.125" style="36" customWidth="1"/>
    <col min="9" max="10" width="15.25390625" style="36" customWidth="1"/>
    <col min="11" max="11" width="8.25390625" style="8" hidden="1" customWidth="1"/>
    <col min="12" max="13" width="4.75390625" style="3" hidden="1" customWidth="1"/>
    <col min="14" max="16" width="9.00390625" style="3" hidden="1" customWidth="1"/>
    <col min="17" max="16384" width="19.75390625" style="3" customWidth="1"/>
  </cols>
  <sheetData>
    <row r="1" spans="1:10" ht="19.5" customHeight="1">
      <c r="A1" s="14" t="s">
        <v>18</v>
      </c>
      <c r="B1" s="14"/>
      <c r="C1" s="37"/>
      <c r="D1" s="37"/>
      <c r="E1" s="44"/>
      <c r="F1" s="37"/>
      <c r="G1" s="37"/>
      <c r="H1" s="37"/>
      <c r="I1" s="37"/>
      <c r="J1" s="37"/>
    </row>
    <row r="2" spans="1:10" ht="19.5" customHeight="1">
      <c r="A2" s="14" t="str">
        <f>CONCATENATE("da ",A6," ",A5," a ",O35," ",A21)</f>
        <v>da gennaio 2010 a dicembre 2011</v>
      </c>
      <c r="B2" s="14"/>
      <c r="C2" s="37"/>
      <c r="D2" s="37"/>
      <c r="E2" s="44"/>
      <c r="F2" s="37"/>
      <c r="G2" s="37"/>
      <c r="H2" s="37"/>
      <c r="I2" s="37"/>
      <c r="J2" s="37"/>
    </row>
    <row r="3" spans="1:16" s="2" customFormat="1" ht="18" customHeight="1">
      <c r="A3" s="24" t="s">
        <v>0</v>
      </c>
      <c r="B3" s="24"/>
      <c r="C3" s="53" t="s">
        <v>3</v>
      </c>
      <c r="D3" s="53" t="s">
        <v>4</v>
      </c>
      <c r="E3" s="54"/>
      <c r="F3" s="77" t="s">
        <v>5</v>
      </c>
      <c r="G3" s="77"/>
      <c r="H3" s="53"/>
      <c r="I3" s="77" t="s">
        <v>6</v>
      </c>
      <c r="J3" s="77"/>
      <c r="K3" s="1"/>
      <c r="M3" s="3"/>
      <c r="N3" s="3"/>
      <c r="O3" s="3"/>
      <c r="P3" s="3"/>
    </row>
    <row r="4" spans="1:16" s="4" customFormat="1" ht="15" customHeight="1">
      <c r="A4" s="38"/>
      <c r="B4" s="38"/>
      <c r="C4" s="25"/>
      <c r="D4" s="25" t="s">
        <v>7</v>
      </c>
      <c r="E4" s="45"/>
      <c r="F4" s="25" t="s">
        <v>14</v>
      </c>
      <c r="G4" s="25" t="s">
        <v>9</v>
      </c>
      <c r="H4" s="25"/>
      <c r="I4" s="25" t="s">
        <v>8</v>
      </c>
      <c r="J4" s="25" t="s">
        <v>9</v>
      </c>
      <c r="K4" s="5"/>
      <c r="M4" s="3"/>
      <c r="N4" s="3"/>
      <c r="O4" s="3"/>
      <c r="P4" s="3"/>
    </row>
    <row r="5" spans="1:11" ht="16.5" customHeight="1">
      <c r="A5" s="39">
        <v>2010</v>
      </c>
      <c r="B5" s="55"/>
      <c r="C5" s="30"/>
      <c r="D5" s="30"/>
      <c r="E5" s="49"/>
      <c r="F5" s="30"/>
      <c r="G5" s="30"/>
      <c r="H5" s="30"/>
      <c r="I5" s="30"/>
      <c r="J5" s="31"/>
      <c r="K5" s="6"/>
    </row>
    <row r="6" spans="1:15" ht="12.75" customHeight="1">
      <c r="A6" s="69" t="s">
        <v>23</v>
      </c>
      <c r="B6" s="40"/>
      <c r="C6" s="15">
        <v>904323</v>
      </c>
      <c r="D6" s="15">
        <v>1036370</v>
      </c>
      <c r="E6" s="47"/>
      <c r="F6" s="15">
        <v>18403</v>
      </c>
      <c r="G6" s="15">
        <v>6158</v>
      </c>
      <c r="H6" s="15"/>
      <c r="I6" s="15">
        <v>1948</v>
      </c>
      <c r="J6" s="15">
        <v>341</v>
      </c>
      <c r="K6" s="7"/>
      <c r="L6" s="8"/>
      <c r="M6" s="7"/>
      <c r="N6" s="8"/>
      <c r="O6" s="7"/>
    </row>
    <row r="7" spans="1:15" ht="11.25" customHeight="1">
      <c r="A7" s="69" t="s">
        <v>24</v>
      </c>
      <c r="B7" s="40"/>
      <c r="C7" s="15">
        <v>879350</v>
      </c>
      <c r="D7" s="15">
        <v>1014210</v>
      </c>
      <c r="E7" s="47"/>
      <c r="F7" s="15">
        <v>17544</v>
      </c>
      <c r="G7" s="15">
        <v>5490</v>
      </c>
      <c r="H7" s="15"/>
      <c r="I7" s="15">
        <v>969</v>
      </c>
      <c r="J7" s="15">
        <v>145</v>
      </c>
      <c r="K7" s="7"/>
      <c r="L7" s="8"/>
      <c r="M7" s="7"/>
      <c r="N7" s="8"/>
      <c r="O7" s="7"/>
    </row>
    <row r="8" spans="1:15" ht="11.25" customHeight="1">
      <c r="A8" s="69" t="s">
        <v>25</v>
      </c>
      <c r="B8" s="23"/>
      <c r="C8" s="15">
        <v>1026975</v>
      </c>
      <c r="D8" s="15">
        <v>1142500</v>
      </c>
      <c r="E8" s="47"/>
      <c r="F8" s="15">
        <v>18129</v>
      </c>
      <c r="G8" s="15">
        <v>6319</v>
      </c>
      <c r="H8" s="15"/>
      <c r="I8" s="15">
        <v>1496</v>
      </c>
      <c r="J8" s="15">
        <v>80</v>
      </c>
      <c r="K8" s="7"/>
      <c r="L8" s="8"/>
      <c r="M8" s="7"/>
      <c r="N8" s="8"/>
      <c r="O8" s="7"/>
    </row>
    <row r="9" spans="1:15" ht="11.25" customHeight="1">
      <c r="A9" s="69" t="s">
        <v>26</v>
      </c>
      <c r="B9" s="23"/>
      <c r="C9" s="15">
        <v>942918</v>
      </c>
      <c r="D9" s="15">
        <v>1016950</v>
      </c>
      <c r="E9" s="47"/>
      <c r="F9" s="15">
        <v>17578</v>
      </c>
      <c r="G9" s="15">
        <v>5060</v>
      </c>
      <c r="H9" s="15"/>
      <c r="I9" s="15">
        <v>422</v>
      </c>
      <c r="J9" s="15">
        <v>46</v>
      </c>
      <c r="K9" s="7"/>
      <c r="L9" s="8"/>
      <c r="M9" s="7"/>
      <c r="N9" s="8"/>
      <c r="O9" s="7"/>
    </row>
    <row r="10" spans="1:15" ht="11.25" customHeight="1">
      <c r="A10" s="69" t="s">
        <v>27</v>
      </c>
      <c r="B10" s="23"/>
      <c r="C10" s="16">
        <v>941999</v>
      </c>
      <c r="D10" s="16">
        <v>1031950</v>
      </c>
      <c r="E10" s="47"/>
      <c r="F10" s="15">
        <v>16258</v>
      </c>
      <c r="G10" s="16">
        <v>4377</v>
      </c>
      <c r="H10" s="15"/>
      <c r="I10" s="16">
        <v>1083</v>
      </c>
      <c r="J10" s="16">
        <v>32</v>
      </c>
      <c r="K10" s="7"/>
      <c r="L10" s="8"/>
      <c r="M10" s="7"/>
      <c r="N10" s="8"/>
      <c r="O10" s="7"/>
    </row>
    <row r="11" spans="1:15" ht="11.25" customHeight="1">
      <c r="A11" s="69" t="s">
        <v>28</v>
      </c>
      <c r="B11" s="23"/>
      <c r="C11" s="16">
        <v>844822</v>
      </c>
      <c r="D11" s="16">
        <v>866880</v>
      </c>
      <c r="E11" s="47"/>
      <c r="F11" s="16">
        <v>13693</v>
      </c>
      <c r="G11" s="16">
        <v>1729</v>
      </c>
      <c r="H11" s="15"/>
      <c r="I11" s="16">
        <v>456</v>
      </c>
      <c r="J11" s="16">
        <v>28</v>
      </c>
      <c r="K11" s="7"/>
      <c r="L11" s="8"/>
      <c r="M11" s="7"/>
      <c r="N11" s="8"/>
      <c r="O11" s="7"/>
    </row>
    <row r="12" spans="1:15" ht="11.25" customHeight="1">
      <c r="A12" s="69" t="s">
        <v>29</v>
      </c>
      <c r="B12" s="23"/>
      <c r="C12" s="16">
        <v>731701</v>
      </c>
      <c r="D12" s="16">
        <v>621000</v>
      </c>
      <c r="E12" s="47"/>
      <c r="F12" s="16">
        <v>8720</v>
      </c>
      <c r="G12" s="16">
        <v>1057</v>
      </c>
      <c r="H12" s="15"/>
      <c r="I12" s="16">
        <v>206</v>
      </c>
      <c r="J12" s="16">
        <v>53</v>
      </c>
      <c r="K12" s="7"/>
      <c r="L12" s="8"/>
      <c r="M12" s="7"/>
      <c r="N12" s="8"/>
      <c r="O12" s="7"/>
    </row>
    <row r="13" spans="1:15" ht="11.25" customHeight="1">
      <c r="A13" s="69" t="s">
        <v>30</v>
      </c>
      <c r="B13" s="23"/>
      <c r="C13" s="16">
        <v>530163</v>
      </c>
      <c r="D13" s="16">
        <v>522000</v>
      </c>
      <c r="E13" s="47"/>
      <c r="F13" s="16">
        <v>12673</v>
      </c>
      <c r="G13" s="16">
        <v>1875</v>
      </c>
      <c r="H13" s="15"/>
      <c r="I13" s="16">
        <v>801</v>
      </c>
      <c r="J13" s="16">
        <v>892</v>
      </c>
      <c r="K13" s="7"/>
      <c r="L13" s="8"/>
      <c r="M13" s="7"/>
      <c r="N13" s="8"/>
      <c r="O13" s="7"/>
    </row>
    <row r="14" spans="1:15" ht="11.25" customHeight="1">
      <c r="A14" s="69" t="s">
        <v>31</v>
      </c>
      <c r="B14" s="23"/>
      <c r="C14" s="16">
        <v>1002867</v>
      </c>
      <c r="D14" s="16">
        <v>1037470</v>
      </c>
      <c r="E14" s="47"/>
      <c r="F14" s="16">
        <v>17652</v>
      </c>
      <c r="G14" s="16">
        <v>5249</v>
      </c>
      <c r="H14" s="15"/>
      <c r="I14" s="16">
        <v>1842</v>
      </c>
      <c r="J14" s="16">
        <v>7964</v>
      </c>
      <c r="K14" s="7"/>
      <c r="L14" s="8"/>
      <c r="M14" s="7"/>
      <c r="N14" s="8"/>
      <c r="O14" s="7"/>
    </row>
    <row r="15" spans="1:15" ht="11.25" customHeight="1">
      <c r="A15" s="69" t="s">
        <v>32</v>
      </c>
      <c r="B15" s="23"/>
      <c r="C15" s="16">
        <v>1051869</v>
      </c>
      <c r="D15" s="16">
        <v>1085240</v>
      </c>
      <c r="E15" s="47"/>
      <c r="F15" s="16">
        <v>17135</v>
      </c>
      <c r="G15" s="16">
        <v>6299</v>
      </c>
      <c r="H15" s="15"/>
      <c r="I15" s="16">
        <v>1114</v>
      </c>
      <c r="J15" s="16">
        <v>2145</v>
      </c>
      <c r="K15" s="7"/>
      <c r="L15" s="8"/>
      <c r="M15" s="7"/>
      <c r="N15" s="8"/>
      <c r="O15" s="7"/>
    </row>
    <row r="16" spans="1:15" ht="11.25" customHeight="1">
      <c r="A16" s="69" t="s">
        <v>33</v>
      </c>
      <c r="B16" s="23"/>
      <c r="C16" s="16">
        <v>1029568</v>
      </c>
      <c r="D16" s="16">
        <v>1099620</v>
      </c>
      <c r="E16" s="47"/>
      <c r="F16" s="16">
        <v>17384</v>
      </c>
      <c r="G16" s="16">
        <v>7277</v>
      </c>
      <c r="H16" s="15"/>
      <c r="I16" s="16">
        <v>728</v>
      </c>
      <c r="J16" s="16">
        <v>568</v>
      </c>
      <c r="K16" s="7"/>
      <c r="L16" s="8"/>
      <c r="M16" s="7"/>
      <c r="N16" s="8"/>
      <c r="O16" s="7"/>
    </row>
    <row r="17" spans="1:15" ht="11.25" customHeight="1">
      <c r="A17" s="69" t="s">
        <v>34</v>
      </c>
      <c r="B17" s="23"/>
      <c r="C17" s="16">
        <v>1064922</v>
      </c>
      <c r="D17" s="16">
        <v>1246830</v>
      </c>
      <c r="E17" s="47"/>
      <c r="F17" s="16">
        <v>16223</v>
      </c>
      <c r="G17" s="16">
        <v>3904</v>
      </c>
      <c r="H17" s="15"/>
      <c r="I17" s="16">
        <v>2693</v>
      </c>
      <c r="J17" s="16">
        <v>243</v>
      </c>
      <c r="K17" s="7"/>
      <c r="L17" s="8"/>
      <c r="M17" s="7"/>
      <c r="N17" s="8"/>
      <c r="O17" s="7"/>
    </row>
    <row r="18" spans="1:10" ht="6.75" customHeight="1">
      <c r="A18" s="17"/>
      <c r="B18" s="17"/>
      <c r="C18" s="15"/>
      <c r="D18" s="15"/>
      <c r="E18" s="47"/>
      <c r="F18" s="15"/>
      <c r="G18" s="15"/>
      <c r="H18" s="15"/>
      <c r="I18" s="15"/>
      <c r="J18" s="15"/>
    </row>
    <row r="19" spans="1:11" s="10" customFormat="1" ht="11.25" customHeight="1">
      <c r="A19" s="18" t="str">
        <f>"gen.-"&amp;M35</f>
        <v>gen.-dic.</v>
      </c>
      <c r="B19" s="18"/>
      <c r="C19" s="60">
        <f>C6*campo1+C7*campo2+C8*campo3+C9*campo4+C10*campo5+C11*campo6+C12*campo7+C13*campo8+C14*campo9+15:15*campo10+C16*campo11+C17*campo12</f>
        <v>10951477</v>
      </c>
      <c r="D19" s="60">
        <f>D6*campo1+D7*campo2+D8*campo3+D9*campo4+D10*campo5+D11*campo6+D12*campo7+D13*campo8+D14*campo9+15:15*campo10+D16*campo11+D17*campo12</f>
        <v>11721020</v>
      </c>
      <c r="E19" s="60"/>
      <c r="F19" s="60">
        <f>F6*campo1+F7*campo2+F8*campo3+F9*campo4+F10*campo5+F11*campo6+F12*campo7+F13*campo8+F14*campo9+15:15*campo10+F16*campo11+F17*campo12</f>
        <v>191392</v>
      </c>
      <c r="G19" s="60">
        <f>G6*campo1+G7*campo2+G8*campo3+G9*campo4+G10*campo5+G11*campo6+G12*campo7+G13*campo8+G14*campo9+15:15*campo10+G16*campo11+G17*campo12</f>
        <v>54794</v>
      </c>
      <c r="H19" s="60"/>
      <c r="I19" s="60">
        <f>I6*campo1+I7*campo2+I8*campo3+I9*campo4+I10*campo5+I11*campo6+I12*campo7+I13*campo8+I14*campo9+15:15*campo10+I16*campo11+I17*campo12</f>
        <v>13758</v>
      </c>
      <c r="J19" s="60">
        <f>J6*campo1+J7*campo2+J8*campo3+J9*campo4+J10*campo5+J11*campo6+J12*campo7+J13*campo8+J14*campo9+15:15*campo10+J16*campo11+J17*campo12</f>
        <v>12537</v>
      </c>
      <c r="K19" s="9"/>
    </row>
    <row r="20" spans="1:12" s="13" customFormat="1" ht="19.5" customHeight="1">
      <c r="A20" s="11" t="s">
        <v>1</v>
      </c>
      <c r="B20" s="11"/>
      <c r="C20" s="61">
        <f>SUM(C6:C17)</f>
        <v>10951477</v>
      </c>
      <c r="D20" s="61">
        <f>SUM(D6:D17)</f>
        <v>11721020</v>
      </c>
      <c r="E20" s="61"/>
      <c r="F20" s="61">
        <f>SUM(F6:F17)</f>
        <v>191392</v>
      </c>
      <c r="G20" s="61">
        <f>SUM(G6:G17)</f>
        <v>54794</v>
      </c>
      <c r="H20" s="61"/>
      <c r="I20" s="61">
        <f>SUM(I6:I17)</f>
        <v>13758</v>
      </c>
      <c r="J20" s="61">
        <f>SUM(J6:J17)</f>
        <v>12537</v>
      </c>
      <c r="K20" s="12"/>
      <c r="L20" s="12" t="s">
        <v>20</v>
      </c>
    </row>
    <row r="21" spans="1:12" s="22" customFormat="1" ht="16.5" customHeight="1">
      <c r="A21" s="39">
        <v>2011</v>
      </c>
      <c r="B21" s="55"/>
      <c r="C21" s="30"/>
      <c r="D21" s="30"/>
      <c r="E21" s="49"/>
      <c r="F21" s="30"/>
      <c r="G21" s="30"/>
      <c r="H21" s="30"/>
      <c r="I21" s="30"/>
      <c r="J21" s="31"/>
      <c r="K21" s="21"/>
      <c r="L21" s="21"/>
    </row>
    <row r="22" spans="1:15" s="23" customFormat="1" ht="11.25">
      <c r="A22" s="69" t="s">
        <v>23</v>
      </c>
      <c r="B22" s="40"/>
      <c r="C22" s="15">
        <v>973455</v>
      </c>
      <c r="D22" s="15">
        <v>1604020</v>
      </c>
      <c r="E22" s="47"/>
      <c r="F22" s="15">
        <v>25499</v>
      </c>
      <c r="G22" s="15">
        <v>8778</v>
      </c>
      <c r="H22" s="15"/>
      <c r="I22" s="15">
        <v>2264</v>
      </c>
      <c r="J22" s="15">
        <v>458</v>
      </c>
      <c r="K22" s="7">
        <f aca="true" t="shared" si="0" ref="K22:K33">IF(OR(J22&gt;0,K23=1),1,0)</f>
        <v>1</v>
      </c>
      <c r="L22" s="8" t="s">
        <v>35</v>
      </c>
      <c r="M22" s="7" t="str">
        <f>IF(OR(J22&gt;0,K23=1),L22,"")</f>
        <v>gen.</v>
      </c>
      <c r="N22" s="70" t="s">
        <v>23</v>
      </c>
      <c r="O22" s="7" t="str">
        <f>IF(OR(J22&gt;0,K23=1),N22,"")</f>
        <v>gennaio</v>
      </c>
    </row>
    <row r="23" spans="1:15" ht="12" customHeight="1">
      <c r="A23" s="69" t="s">
        <v>24</v>
      </c>
      <c r="B23" s="40"/>
      <c r="C23" s="15">
        <v>529081</v>
      </c>
      <c r="D23" s="15">
        <v>769180</v>
      </c>
      <c r="E23" s="47"/>
      <c r="F23" s="15">
        <v>13658</v>
      </c>
      <c r="G23" s="15">
        <v>4818</v>
      </c>
      <c r="H23" s="15"/>
      <c r="I23" s="15">
        <v>1107</v>
      </c>
      <c r="J23" s="15">
        <v>145</v>
      </c>
      <c r="K23" s="7">
        <f t="shared" si="0"/>
        <v>1</v>
      </c>
      <c r="L23" s="8" t="s">
        <v>36</v>
      </c>
      <c r="M23" s="7" t="str">
        <f aca="true" t="shared" si="1" ref="M23:M33">IF(OR(J23&gt;0,K24=1),L23,M22)</f>
        <v>feb.</v>
      </c>
      <c r="N23" s="70" t="s">
        <v>24</v>
      </c>
      <c r="O23" s="7" t="str">
        <f aca="true" t="shared" si="2" ref="O23:O33">IF(OR(J23&gt;0,K24=1),N23,O22)</f>
        <v>febbraio</v>
      </c>
    </row>
    <row r="24" spans="1:15" ht="11.25">
      <c r="A24" s="69" t="s">
        <v>25</v>
      </c>
      <c r="B24" s="23"/>
      <c r="C24" s="15">
        <v>711982</v>
      </c>
      <c r="D24" s="15">
        <v>1029070</v>
      </c>
      <c r="E24" s="47"/>
      <c r="F24" s="15">
        <v>18396</v>
      </c>
      <c r="G24" s="15">
        <v>6720</v>
      </c>
      <c r="H24" s="15"/>
      <c r="I24" s="15">
        <v>1507</v>
      </c>
      <c r="J24" s="15">
        <v>74</v>
      </c>
      <c r="K24" s="7">
        <f t="shared" si="0"/>
        <v>1</v>
      </c>
      <c r="L24" s="8" t="s">
        <v>37</v>
      </c>
      <c r="M24" s="7" t="str">
        <f t="shared" si="1"/>
        <v>mar.</v>
      </c>
      <c r="N24" s="70" t="s">
        <v>25</v>
      </c>
      <c r="O24" s="7" t="str">
        <f t="shared" si="2"/>
        <v>marzo</v>
      </c>
    </row>
    <row r="25" spans="1:15" ht="11.25">
      <c r="A25" s="69" t="s">
        <v>26</v>
      </c>
      <c r="B25" s="23"/>
      <c r="C25" s="15">
        <v>606804</v>
      </c>
      <c r="D25" s="15">
        <v>930130</v>
      </c>
      <c r="E25" s="47"/>
      <c r="F25" s="15">
        <v>15567</v>
      </c>
      <c r="G25" s="15">
        <v>4653</v>
      </c>
      <c r="H25" s="15"/>
      <c r="I25" s="15">
        <v>843</v>
      </c>
      <c r="J25" s="15">
        <v>40</v>
      </c>
      <c r="K25" s="7">
        <f t="shared" si="0"/>
        <v>1</v>
      </c>
      <c r="L25" s="8" t="s">
        <v>38</v>
      </c>
      <c r="M25" s="7" t="str">
        <f t="shared" si="1"/>
        <v>apr.</v>
      </c>
      <c r="N25" s="70" t="s">
        <v>26</v>
      </c>
      <c r="O25" s="7" t="str">
        <f t="shared" si="2"/>
        <v>aprile</v>
      </c>
    </row>
    <row r="26" spans="1:15" ht="11.25">
      <c r="A26" s="69" t="s">
        <v>27</v>
      </c>
      <c r="B26" s="23"/>
      <c r="C26" s="16">
        <v>662543</v>
      </c>
      <c r="D26" s="16">
        <v>1058990</v>
      </c>
      <c r="E26" s="47"/>
      <c r="F26" s="15">
        <v>16661</v>
      </c>
      <c r="G26" s="16">
        <v>4550</v>
      </c>
      <c r="H26" s="15"/>
      <c r="I26" s="16">
        <v>1172</v>
      </c>
      <c r="J26" s="16">
        <v>32</v>
      </c>
      <c r="K26" s="7">
        <f t="shared" si="0"/>
        <v>1</v>
      </c>
      <c r="L26" s="8" t="s">
        <v>39</v>
      </c>
      <c r="M26" s="7" t="str">
        <f t="shared" si="1"/>
        <v>mag.</v>
      </c>
      <c r="N26" s="70" t="s">
        <v>27</v>
      </c>
      <c r="O26" s="7" t="str">
        <f t="shared" si="2"/>
        <v>maggio</v>
      </c>
    </row>
    <row r="27" spans="1:15" ht="11.25">
      <c r="A27" s="69" t="s">
        <v>28</v>
      </c>
      <c r="B27" s="23"/>
      <c r="C27" s="16">
        <v>603226</v>
      </c>
      <c r="D27" s="16">
        <v>960970</v>
      </c>
      <c r="E27" s="47"/>
      <c r="F27" s="16">
        <v>13464</v>
      </c>
      <c r="G27" s="16">
        <v>1934</v>
      </c>
      <c r="H27" s="15"/>
      <c r="I27" s="16">
        <v>465</v>
      </c>
      <c r="J27" s="16">
        <v>21</v>
      </c>
      <c r="K27" s="7">
        <f t="shared" si="0"/>
        <v>1</v>
      </c>
      <c r="L27" s="8" t="s">
        <v>40</v>
      </c>
      <c r="M27" s="7" t="str">
        <f t="shared" si="1"/>
        <v>giu.</v>
      </c>
      <c r="N27" s="70" t="s">
        <v>28</v>
      </c>
      <c r="O27" s="7" t="str">
        <f t="shared" si="2"/>
        <v>giugno</v>
      </c>
    </row>
    <row r="28" spans="1:15" ht="11.25">
      <c r="A28" s="69" t="s">
        <v>29</v>
      </c>
      <c r="B28" s="23"/>
      <c r="C28" s="16">
        <v>511453</v>
      </c>
      <c r="D28" s="16">
        <v>701240</v>
      </c>
      <c r="E28" s="47"/>
      <c r="F28" s="16">
        <v>9231</v>
      </c>
      <c r="G28" s="16">
        <v>987</v>
      </c>
      <c r="H28" s="15"/>
      <c r="I28" s="16">
        <v>196</v>
      </c>
      <c r="J28" s="16">
        <v>55</v>
      </c>
      <c r="K28" s="7">
        <f t="shared" si="0"/>
        <v>1</v>
      </c>
      <c r="L28" s="8" t="s">
        <v>41</v>
      </c>
      <c r="M28" s="7" t="str">
        <f t="shared" si="1"/>
        <v>lug.</v>
      </c>
      <c r="N28" s="70" t="s">
        <v>29</v>
      </c>
      <c r="O28" s="7" t="str">
        <f t="shared" si="2"/>
        <v>luglio</v>
      </c>
    </row>
    <row r="29" spans="1:15" ht="11.25">
      <c r="A29" s="69" t="s">
        <v>30</v>
      </c>
      <c r="B29" s="23"/>
      <c r="C29" s="16">
        <v>354973</v>
      </c>
      <c r="D29" s="16">
        <v>544010</v>
      </c>
      <c r="E29" s="47"/>
      <c r="F29" s="16">
        <v>12494</v>
      </c>
      <c r="G29" s="16">
        <v>1896</v>
      </c>
      <c r="H29" s="15"/>
      <c r="I29" s="16">
        <v>813</v>
      </c>
      <c r="J29" s="16">
        <v>999</v>
      </c>
      <c r="K29" s="7">
        <f t="shared" si="0"/>
        <v>1</v>
      </c>
      <c r="L29" s="8" t="s">
        <v>42</v>
      </c>
      <c r="M29" s="7" t="str">
        <f t="shared" si="1"/>
        <v>ago.</v>
      </c>
      <c r="N29" s="70" t="s">
        <v>30</v>
      </c>
      <c r="O29" s="7" t="str">
        <f t="shared" si="2"/>
        <v>agosto</v>
      </c>
    </row>
    <row r="30" spans="1:15" ht="11.25">
      <c r="A30" s="69" t="s">
        <v>31</v>
      </c>
      <c r="B30" s="23"/>
      <c r="C30" s="16">
        <v>718878</v>
      </c>
      <c r="D30" s="16">
        <v>1095450</v>
      </c>
      <c r="E30" s="47"/>
      <c r="F30" s="16">
        <v>17971</v>
      </c>
      <c r="G30" s="16">
        <v>5107</v>
      </c>
      <c r="H30" s="15"/>
      <c r="I30" s="16">
        <v>1764</v>
      </c>
      <c r="J30" s="16">
        <v>7752</v>
      </c>
      <c r="K30" s="7">
        <f t="shared" si="0"/>
        <v>1</v>
      </c>
      <c r="L30" s="8" t="s">
        <v>43</v>
      </c>
      <c r="M30" s="7" t="str">
        <f t="shared" si="1"/>
        <v>set.</v>
      </c>
      <c r="N30" s="70" t="s">
        <v>31</v>
      </c>
      <c r="O30" s="7" t="str">
        <f t="shared" si="2"/>
        <v>settembre</v>
      </c>
    </row>
    <row r="31" spans="1:15" ht="11.25">
      <c r="A31" s="69" t="s">
        <v>32</v>
      </c>
      <c r="B31" s="23"/>
      <c r="C31" s="16">
        <v>717930</v>
      </c>
      <c r="D31" s="16">
        <v>1121700</v>
      </c>
      <c r="E31" s="47"/>
      <c r="F31" s="16">
        <v>17191</v>
      </c>
      <c r="G31" s="16">
        <v>6556</v>
      </c>
      <c r="H31" s="15"/>
      <c r="I31" s="16">
        <v>1162</v>
      </c>
      <c r="J31" s="16">
        <v>2407</v>
      </c>
      <c r="K31" s="7">
        <f t="shared" si="0"/>
        <v>1</v>
      </c>
      <c r="L31" s="8" t="s">
        <v>44</v>
      </c>
      <c r="M31" s="7" t="str">
        <f t="shared" si="1"/>
        <v>ott.</v>
      </c>
      <c r="N31" s="70" t="s">
        <v>32</v>
      </c>
      <c r="O31" s="7" t="str">
        <f t="shared" si="2"/>
        <v>ottobre</v>
      </c>
    </row>
    <row r="32" spans="1:15" ht="11.25">
      <c r="A32" s="69" t="s">
        <v>33</v>
      </c>
      <c r="B32" s="23"/>
      <c r="C32" s="16">
        <v>683110</v>
      </c>
      <c r="D32" s="16">
        <v>1129540</v>
      </c>
      <c r="E32" s="47"/>
      <c r="F32" s="16">
        <v>18206</v>
      </c>
      <c r="G32" s="16">
        <v>7515</v>
      </c>
      <c r="H32" s="15"/>
      <c r="I32" s="16">
        <v>725</v>
      </c>
      <c r="J32" s="16">
        <v>664</v>
      </c>
      <c r="K32" s="7">
        <f t="shared" si="0"/>
        <v>1</v>
      </c>
      <c r="L32" s="8" t="s">
        <v>45</v>
      </c>
      <c r="M32" s="7" t="str">
        <f t="shared" si="1"/>
        <v>nov.</v>
      </c>
      <c r="N32" s="70" t="s">
        <v>33</v>
      </c>
      <c r="O32" s="7" t="str">
        <f t="shared" si="2"/>
        <v>novembre</v>
      </c>
    </row>
    <row r="33" spans="1:15" ht="11.25">
      <c r="A33" s="69" t="s">
        <v>34</v>
      </c>
      <c r="B33" s="23"/>
      <c r="C33" s="16">
        <v>643512</v>
      </c>
      <c r="D33" s="16">
        <v>1094230</v>
      </c>
      <c r="E33" s="47"/>
      <c r="F33" s="16">
        <v>16011</v>
      </c>
      <c r="G33" s="16">
        <v>4144</v>
      </c>
      <c r="H33" s="15"/>
      <c r="I33" s="16">
        <v>1386</v>
      </c>
      <c r="J33" s="16">
        <v>318</v>
      </c>
      <c r="K33" s="7">
        <f t="shared" si="0"/>
        <v>1</v>
      </c>
      <c r="L33" s="8" t="s">
        <v>46</v>
      </c>
      <c r="M33" s="7" t="str">
        <f t="shared" si="1"/>
        <v>dic.</v>
      </c>
      <c r="N33" s="70" t="s">
        <v>34</v>
      </c>
      <c r="O33" s="7" t="str">
        <f t="shared" si="2"/>
        <v>dicembre</v>
      </c>
    </row>
    <row r="34" spans="1:10" ht="6.75" customHeight="1">
      <c r="A34" s="23"/>
      <c r="B34" s="23"/>
      <c r="C34" s="15"/>
      <c r="D34" s="15"/>
      <c r="E34" s="47"/>
      <c r="F34" s="15"/>
      <c r="G34" s="15"/>
      <c r="H34" s="15"/>
      <c r="I34" s="15"/>
      <c r="J34" s="15"/>
    </row>
    <row r="35" spans="1:15" ht="12">
      <c r="A35" s="18" t="str">
        <f>"gen.-"&amp;M35</f>
        <v>gen.-dic.</v>
      </c>
      <c r="B35" s="41"/>
      <c r="C35" s="57">
        <f>SUM(C21:C33)</f>
        <v>7716947</v>
      </c>
      <c r="D35" s="57">
        <f>SUM(D21:D33)</f>
        <v>12038530</v>
      </c>
      <c r="E35" s="58"/>
      <c r="F35" s="57">
        <f>SUM(F21:F33)</f>
        <v>194349</v>
      </c>
      <c r="G35" s="57">
        <f>SUM(G21:G33)</f>
        <v>57658</v>
      </c>
      <c r="H35" s="28"/>
      <c r="I35" s="57">
        <f>SUM(I21:I33)</f>
        <v>13404</v>
      </c>
      <c r="J35" s="57">
        <f>SUM(J21:J33)</f>
        <v>12965</v>
      </c>
      <c r="L35" s="10"/>
      <c r="M35" s="10" t="str">
        <f>M33</f>
        <v>dic.</v>
      </c>
      <c r="N35" s="10"/>
      <c r="O35" s="10" t="str">
        <f>O33</f>
        <v>dicembre</v>
      </c>
    </row>
    <row r="36" spans="1:10" ht="19.5" customHeight="1">
      <c r="A36" s="42" t="s">
        <v>1</v>
      </c>
      <c r="B36" s="42"/>
      <c r="C36" s="29">
        <f>SUM(C22:C33)</f>
        <v>7716947</v>
      </c>
      <c r="D36" s="29">
        <f>SUM(D22:D33)</f>
        <v>12038530</v>
      </c>
      <c r="E36" s="48"/>
      <c r="F36" s="29">
        <f>SUM(F22:F33)</f>
        <v>194349</v>
      </c>
      <c r="G36" s="29">
        <f>SUM(G22:G33)</f>
        <v>57658</v>
      </c>
      <c r="H36" s="29"/>
      <c r="I36" s="29">
        <f>SUM(I22:I33)</f>
        <v>13404</v>
      </c>
      <c r="J36" s="29">
        <f>SUM(J22:J33)</f>
        <v>12965</v>
      </c>
    </row>
    <row r="37" ht="11.25">
      <c r="A37" s="65" t="s">
        <v>21</v>
      </c>
    </row>
    <row r="38" ht="11.25">
      <c r="A38" s="65" t="s">
        <v>22</v>
      </c>
    </row>
    <row r="39" spans="1:10" s="43" customFormat="1" ht="12">
      <c r="A39" s="19" t="s">
        <v>47</v>
      </c>
      <c r="B39" s="19"/>
      <c r="C39" s="20"/>
      <c r="D39" s="20"/>
      <c r="E39" s="50"/>
      <c r="F39" s="20"/>
      <c r="G39" s="20"/>
      <c r="H39" s="32"/>
      <c r="I39" s="32"/>
      <c r="J39" s="33"/>
    </row>
    <row r="40" spans="1:10" s="43" customFormat="1" ht="12" customHeight="1">
      <c r="A40" s="3"/>
      <c r="B40" s="3"/>
      <c r="C40" s="34"/>
      <c r="D40" s="34"/>
      <c r="E40" s="51"/>
      <c r="F40" s="34"/>
      <c r="G40" s="34"/>
      <c r="H40" s="34"/>
      <c r="I40" s="34"/>
      <c r="J40" s="35"/>
    </row>
    <row r="41" spans="3:10" ht="11.25" hidden="1">
      <c r="C41" s="59">
        <f>(C35-C19)*100/C19</f>
        <v>-29.535102890687714</v>
      </c>
      <c r="D41" s="59">
        <f aca="true" t="shared" si="3" ref="D41:J41">(D35-D19)*100/D19</f>
        <v>2.7088939358519992</v>
      </c>
      <c r="E41" s="59"/>
      <c r="F41" s="59">
        <f t="shared" si="3"/>
        <v>1.544996656077579</v>
      </c>
      <c r="G41" s="59">
        <f t="shared" si="3"/>
        <v>5.226849655071724</v>
      </c>
      <c r="H41" s="59"/>
      <c r="I41" s="59">
        <f t="shared" si="3"/>
        <v>-2.5730484081988663</v>
      </c>
      <c r="J41" s="59">
        <f t="shared" si="3"/>
        <v>3.4138948711813035</v>
      </c>
    </row>
    <row r="43" ht="11.25" hidden="1"/>
  </sheetData>
  <sheetProtection/>
  <mergeCells count="2">
    <mergeCell ref="F3:G3"/>
    <mergeCell ref="I3:J3"/>
  </mergeCells>
  <printOptions/>
  <pageMargins left="0.75" right="0.75" top="1" bottom="1" header="0.5" footer="0.5"/>
  <pageSetup fitToHeight="1" fitToWidth="1" horizontalDpi="600" verticalDpi="600" orientation="landscape" paperSize="9" scale="97" r:id="rId1"/>
  <headerFooter alignWithMargins="0">
    <oddHeader>&amp;R&amp;F</oddHeader>
    <oddFooter>&amp;LComune di Bologna - Settore Programmazione, Controlli e Statistica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">
      <selection activeCell="A1" sqref="A1"/>
    </sheetView>
  </sheetViews>
  <sheetFormatPr defaultColWidth="19.75390625" defaultRowHeight="12"/>
  <cols>
    <col min="1" max="1" width="17.75390625" style="3" customWidth="1"/>
    <col min="2" max="2" width="2.125" style="3" customWidth="1"/>
    <col min="3" max="4" width="15.25390625" style="36" customWidth="1"/>
    <col min="5" max="5" width="2.125" style="52" customWidth="1"/>
    <col min="6" max="7" width="15.25390625" style="36" customWidth="1"/>
    <col min="8" max="8" width="2.125" style="36" customWidth="1"/>
    <col min="9" max="10" width="15.25390625" style="36" customWidth="1"/>
    <col min="11" max="11" width="8.25390625" style="8" hidden="1" customWidth="1"/>
    <col min="12" max="13" width="4.75390625" style="3" hidden="1" customWidth="1"/>
    <col min="14" max="16" width="9.00390625" style="3" hidden="1" customWidth="1"/>
    <col min="17" max="16384" width="19.75390625" style="3" customWidth="1"/>
  </cols>
  <sheetData>
    <row r="1" spans="1:10" ht="19.5" customHeight="1">
      <c r="A1" s="14" t="s">
        <v>18</v>
      </c>
      <c r="B1" s="14"/>
      <c r="C1" s="37"/>
      <c r="D1" s="37"/>
      <c r="E1" s="44"/>
      <c r="F1" s="37"/>
      <c r="G1" s="37"/>
      <c r="H1" s="37"/>
      <c r="I1" s="37"/>
      <c r="J1" s="37"/>
    </row>
    <row r="2" spans="1:10" ht="19.5" customHeight="1">
      <c r="A2" s="14" t="str">
        <f>CONCATENATE("da ",A6," ",A5," a ",O35," ",A21)</f>
        <v>da gennaio 2009 a dicembre 2010</v>
      </c>
      <c r="B2" s="14"/>
      <c r="C2" s="37"/>
      <c r="D2" s="37"/>
      <c r="E2" s="44"/>
      <c r="F2" s="37"/>
      <c r="G2" s="37"/>
      <c r="H2" s="37"/>
      <c r="I2" s="37"/>
      <c r="J2" s="37"/>
    </row>
    <row r="3" spans="1:16" s="2" customFormat="1" ht="18" customHeight="1">
      <c r="A3" s="24" t="s">
        <v>0</v>
      </c>
      <c r="B3" s="24"/>
      <c r="C3" s="53" t="s">
        <v>3</v>
      </c>
      <c r="D3" s="53" t="s">
        <v>4</v>
      </c>
      <c r="E3" s="54"/>
      <c r="F3" s="77" t="s">
        <v>5</v>
      </c>
      <c r="G3" s="77"/>
      <c r="H3" s="53"/>
      <c r="I3" s="77" t="s">
        <v>6</v>
      </c>
      <c r="J3" s="77"/>
      <c r="K3" s="1"/>
      <c r="M3" s="3"/>
      <c r="N3" s="3"/>
      <c r="O3" s="3"/>
      <c r="P3" s="3"/>
    </row>
    <row r="4" spans="1:16" s="4" customFormat="1" ht="15" customHeight="1">
      <c r="A4" s="38"/>
      <c r="B4" s="38"/>
      <c r="C4" s="25"/>
      <c r="D4" s="25" t="s">
        <v>7</v>
      </c>
      <c r="E4" s="45"/>
      <c r="F4" s="25" t="s">
        <v>14</v>
      </c>
      <c r="G4" s="25" t="s">
        <v>9</v>
      </c>
      <c r="H4" s="25"/>
      <c r="I4" s="25" t="s">
        <v>8</v>
      </c>
      <c r="J4" s="25" t="s">
        <v>9</v>
      </c>
      <c r="K4" s="5"/>
      <c r="M4" s="3"/>
      <c r="N4" s="3"/>
      <c r="O4" s="3"/>
      <c r="P4" s="3"/>
    </row>
    <row r="5" spans="1:11" ht="16.5" customHeight="1">
      <c r="A5" s="39">
        <v>2009</v>
      </c>
      <c r="B5" s="55"/>
      <c r="C5" s="30"/>
      <c r="D5" s="30"/>
      <c r="E5" s="49"/>
      <c r="F5" s="30"/>
      <c r="G5" s="30"/>
      <c r="H5" s="30"/>
      <c r="I5" s="30"/>
      <c r="J5" s="31"/>
      <c r="K5" s="6"/>
    </row>
    <row r="6" spans="1:15" ht="12.75" customHeight="1">
      <c r="A6" s="69" t="s">
        <v>23</v>
      </c>
      <c r="B6" s="40"/>
      <c r="C6" s="15">
        <v>860158</v>
      </c>
      <c r="D6" s="15">
        <v>1165420</v>
      </c>
      <c r="E6" s="47"/>
      <c r="F6" s="15">
        <v>20151</v>
      </c>
      <c r="G6" s="15">
        <v>6363</v>
      </c>
      <c r="H6" s="15"/>
      <c r="I6" s="15">
        <v>1873</v>
      </c>
      <c r="J6" s="15">
        <v>370</v>
      </c>
      <c r="K6" s="7"/>
      <c r="L6" s="8"/>
      <c r="M6" s="7"/>
      <c r="N6" s="8"/>
      <c r="O6" s="7"/>
    </row>
    <row r="7" spans="1:15" ht="11.25" customHeight="1">
      <c r="A7" s="69" t="s">
        <v>24</v>
      </c>
      <c r="B7" s="40"/>
      <c r="C7" s="15">
        <v>835135</v>
      </c>
      <c r="D7" s="15">
        <v>1069260</v>
      </c>
      <c r="E7" s="47"/>
      <c r="F7" s="15">
        <v>17190</v>
      </c>
      <c r="G7" s="15">
        <v>5401</v>
      </c>
      <c r="H7" s="15"/>
      <c r="I7" s="15">
        <v>823</v>
      </c>
      <c r="J7" s="15">
        <v>117</v>
      </c>
      <c r="K7" s="7"/>
      <c r="L7" s="8"/>
      <c r="M7" s="7"/>
      <c r="N7" s="8"/>
      <c r="O7" s="7"/>
    </row>
    <row r="8" spans="1:15" ht="11.25" customHeight="1">
      <c r="A8" s="69" t="s">
        <v>25</v>
      </c>
      <c r="B8" s="23"/>
      <c r="C8" s="15">
        <v>937206</v>
      </c>
      <c r="D8" s="15">
        <v>1128700</v>
      </c>
      <c r="E8" s="47"/>
      <c r="F8" s="15">
        <v>18055</v>
      </c>
      <c r="G8" s="15">
        <v>6638</v>
      </c>
      <c r="H8" s="15"/>
      <c r="I8" s="15">
        <v>1402</v>
      </c>
      <c r="J8" s="15">
        <v>81</v>
      </c>
      <c r="K8" s="7"/>
      <c r="L8" s="8"/>
      <c r="M8" s="7"/>
      <c r="N8" s="8"/>
      <c r="O8" s="7"/>
    </row>
    <row r="9" spans="1:15" ht="11.25" customHeight="1">
      <c r="A9" s="69" t="s">
        <v>26</v>
      </c>
      <c r="B9" s="23"/>
      <c r="C9" s="15">
        <v>934765</v>
      </c>
      <c r="D9" s="15">
        <v>1067610</v>
      </c>
      <c r="E9" s="47"/>
      <c r="F9" s="15">
        <v>17763</v>
      </c>
      <c r="G9" s="15">
        <v>4734</v>
      </c>
      <c r="H9" s="15"/>
      <c r="I9" s="15">
        <v>309</v>
      </c>
      <c r="J9" s="15">
        <v>35</v>
      </c>
      <c r="K9" s="7"/>
      <c r="L9" s="8"/>
      <c r="M9" s="7"/>
      <c r="N9" s="8"/>
      <c r="O9" s="7"/>
    </row>
    <row r="10" spans="1:15" ht="11.25" customHeight="1">
      <c r="A10" s="69" t="s">
        <v>27</v>
      </c>
      <c r="B10" s="23"/>
      <c r="C10" s="16">
        <v>876271</v>
      </c>
      <c r="D10" s="16">
        <v>1007130</v>
      </c>
      <c r="E10" s="47"/>
      <c r="F10" s="15">
        <v>14997</v>
      </c>
      <c r="G10" s="16">
        <v>3798</v>
      </c>
      <c r="H10" s="15"/>
      <c r="I10" s="16">
        <v>967</v>
      </c>
      <c r="J10" s="16">
        <v>37</v>
      </c>
      <c r="K10" s="7"/>
      <c r="L10" s="8"/>
      <c r="M10" s="7"/>
      <c r="N10" s="8"/>
      <c r="O10" s="7"/>
    </row>
    <row r="11" spans="1:15" ht="11.25" customHeight="1">
      <c r="A11" s="69" t="s">
        <v>28</v>
      </c>
      <c r="B11" s="23"/>
      <c r="C11" s="16">
        <v>824689</v>
      </c>
      <c r="D11" s="16">
        <v>906390</v>
      </c>
      <c r="E11" s="47"/>
      <c r="F11" s="16">
        <v>13601</v>
      </c>
      <c r="G11" s="16">
        <v>1855</v>
      </c>
      <c r="H11" s="15"/>
      <c r="I11" s="16">
        <v>354</v>
      </c>
      <c r="J11" s="16">
        <v>32</v>
      </c>
      <c r="K11" s="7"/>
      <c r="L11" s="8"/>
      <c r="M11" s="7"/>
      <c r="N11" s="8"/>
      <c r="O11" s="7"/>
    </row>
    <row r="12" spans="1:15" ht="11.25" customHeight="1">
      <c r="A12" s="69" t="s">
        <v>29</v>
      </c>
      <c r="B12" s="23"/>
      <c r="C12" s="16">
        <v>760873</v>
      </c>
      <c r="D12" s="16">
        <v>741430</v>
      </c>
      <c r="E12" s="47"/>
      <c r="F12" s="16">
        <v>9869</v>
      </c>
      <c r="G12" s="16">
        <v>1117</v>
      </c>
      <c r="H12" s="15"/>
      <c r="I12" s="16">
        <v>238</v>
      </c>
      <c r="J12" s="16">
        <v>46</v>
      </c>
      <c r="K12" s="7"/>
      <c r="L12" s="8"/>
      <c r="M12" s="7"/>
      <c r="N12" s="8"/>
      <c r="O12" s="7"/>
    </row>
    <row r="13" spans="1:15" ht="11.25" customHeight="1">
      <c r="A13" s="69" t="s">
        <v>30</v>
      </c>
      <c r="B13" s="23"/>
      <c r="C13" s="16">
        <v>519114</v>
      </c>
      <c r="D13" s="16">
        <v>502780</v>
      </c>
      <c r="E13" s="47"/>
      <c r="F13" s="16">
        <v>11879</v>
      </c>
      <c r="G13" s="16">
        <v>1893</v>
      </c>
      <c r="H13" s="15"/>
      <c r="I13" s="16">
        <v>821</v>
      </c>
      <c r="J13" s="16">
        <v>828</v>
      </c>
      <c r="K13" s="7"/>
      <c r="L13" s="8"/>
      <c r="M13" s="7"/>
      <c r="N13" s="8"/>
      <c r="O13" s="7"/>
    </row>
    <row r="14" spans="1:15" ht="11.25" customHeight="1">
      <c r="A14" s="69" t="s">
        <v>31</v>
      </c>
      <c r="B14" s="23"/>
      <c r="C14" s="16">
        <v>960540</v>
      </c>
      <c r="D14" s="16">
        <v>1083710</v>
      </c>
      <c r="E14" s="47"/>
      <c r="F14" s="16">
        <v>17878</v>
      </c>
      <c r="G14" s="16">
        <v>5435</v>
      </c>
      <c r="H14" s="15"/>
      <c r="I14" s="16">
        <v>1910</v>
      </c>
      <c r="J14" s="16">
        <v>7596</v>
      </c>
      <c r="K14" s="7"/>
      <c r="L14" s="8"/>
      <c r="M14" s="7"/>
      <c r="N14" s="8"/>
      <c r="O14" s="7"/>
    </row>
    <row r="15" spans="1:15" ht="11.25" customHeight="1">
      <c r="A15" s="69" t="s">
        <v>32</v>
      </c>
      <c r="B15" s="23"/>
      <c r="C15" s="16">
        <v>1012614</v>
      </c>
      <c r="D15" s="16">
        <v>1089520</v>
      </c>
      <c r="E15" s="47"/>
      <c r="F15" s="16">
        <v>17191</v>
      </c>
      <c r="G15" s="16">
        <v>6753</v>
      </c>
      <c r="H15" s="15"/>
      <c r="I15" s="16">
        <v>1078</v>
      </c>
      <c r="J15" s="16">
        <v>1843</v>
      </c>
      <c r="K15" s="7"/>
      <c r="L15" s="8"/>
      <c r="M15" s="7"/>
      <c r="N15" s="8"/>
      <c r="O15" s="7"/>
    </row>
    <row r="16" spans="1:15" ht="11.25" customHeight="1">
      <c r="A16" s="69" t="s">
        <v>33</v>
      </c>
      <c r="B16" s="23"/>
      <c r="C16" s="16">
        <v>925835</v>
      </c>
      <c r="D16" s="16">
        <v>1054510</v>
      </c>
      <c r="E16" s="47"/>
      <c r="F16" s="16">
        <v>16150</v>
      </c>
      <c r="G16" s="16">
        <v>6348</v>
      </c>
      <c r="H16" s="15"/>
      <c r="I16" s="16">
        <v>711</v>
      </c>
      <c r="J16" s="16">
        <v>519</v>
      </c>
      <c r="K16" s="7"/>
      <c r="L16" s="8"/>
      <c r="M16" s="7"/>
      <c r="N16" s="8"/>
      <c r="O16" s="7"/>
    </row>
    <row r="17" spans="1:15" ht="11.25" customHeight="1">
      <c r="A17" s="69" t="s">
        <v>34</v>
      </c>
      <c r="B17" s="23"/>
      <c r="C17" s="16">
        <v>930652</v>
      </c>
      <c r="D17" s="16">
        <v>1103210</v>
      </c>
      <c r="E17" s="47"/>
      <c r="F17" s="16">
        <v>13910</v>
      </c>
      <c r="G17" s="16">
        <v>3432</v>
      </c>
      <c r="H17" s="15"/>
      <c r="I17" s="16">
        <v>2463</v>
      </c>
      <c r="J17" s="16">
        <v>171</v>
      </c>
      <c r="K17" s="7"/>
      <c r="L17" s="8"/>
      <c r="M17" s="7"/>
      <c r="N17" s="8"/>
      <c r="O17" s="7"/>
    </row>
    <row r="18" spans="1:10" ht="6.75" customHeight="1">
      <c r="A18" s="17"/>
      <c r="B18" s="17"/>
      <c r="C18" s="15"/>
      <c r="D18" s="15"/>
      <c r="E18" s="47"/>
      <c r="F18" s="15"/>
      <c r="G18" s="15"/>
      <c r="H18" s="15"/>
      <c r="I18" s="15"/>
      <c r="J18" s="15"/>
    </row>
    <row r="19" spans="1:11" s="10" customFormat="1" ht="11.25" customHeight="1">
      <c r="A19" s="18" t="str">
        <f>"gen.-"&amp;M35</f>
        <v>gen.-dic.</v>
      </c>
      <c r="B19" s="18"/>
      <c r="C19" s="60">
        <f>C6*campo1+C7*campo2+C8*campo3+C9*campo4+C10*campo5+C11*campo6+C12*campo7+C13*campo8+C14*campo9+15:15*campo10+C16*campo11+C17*campo12</f>
        <v>10377852</v>
      </c>
      <c r="D19" s="60">
        <f>D6*campo1+D7*campo2+D8*campo3+D9*campo4+D10*campo5+D11*campo6+D12*campo7+D13*campo8+D14*campo9+15:15*campo10+D16*campo11+D17*campo12</f>
        <v>11919670</v>
      </c>
      <c r="E19" s="60"/>
      <c r="F19" s="60">
        <f>F6*campo1+F7*campo2+F8*campo3+F9*campo4+F10*campo5+F11*campo6+F12*campo7+F13*campo8+F14*campo9+15:15*campo10+F16*campo11+F17*campo12</f>
        <v>188634</v>
      </c>
      <c r="G19" s="60">
        <f>G6*campo1+G7*campo2+G8*campo3+G9*campo4+G10*campo5+G11*campo6+G12*campo7+G13*campo8+G14*campo9+15:15*campo10+G16*campo11+G17*campo12</f>
        <v>53767</v>
      </c>
      <c r="H19" s="60"/>
      <c r="I19" s="60">
        <f>I6*campo1+I7*campo2+I8*campo3+I9*campo4+I10*campo5+I11*campo6+I12*campo7+I13*campo8+I14*campo9+15:15*campo10+I16*campo11+I17*campo12</f>
        <v>12949</v>
      </c>
      <c r="J19" s="60">
        <f>J6*campo1+J7*campo2+J8*campo3+J9*campo4+J10*campo5+J11*campo6+J12*campo7+J13*campo8+J14*campo9+15:15*campo10+J16*campo11+J17*campo12</f>
        <v>11675</v>
      </c>
      <c r="K19" s="9"/>
    </row>
    <row r="20" spans="1:12" s="13" customFormat="1" ht="19.5" customHeight="1">
      <c r="A20" s="11" t="s">
        <v>1</v>
      </c>
      <c r="B20" s="11"/>
      <c r="C20" s="61">
        <f>SUM(C6:C17)</f>
        <v>10377852</v>
      </c>
      <c r="D20" s="61">
        <f>SUM(D6:D17)</f>
        <v>11919670</v>
      </c>
      <c r="E20" s="61"/>
      <c r="F20" s="61">
        <f>SUM(F6:F17)</f>
        <v>188634</v>
      </c>
      <c r="G20" s="61">
        <f>SUM(G6:G17)</f>
        <v>53767</v>
      </c>
      <c r="H20" s="61"/>
      <c r="I20" s="61">
        <f>SUM(I6:I17)</f>
        <v>12949</v>
      </c>
      <c r="J20" s="61">
        <f>SUM(J6:J17)</f>
        <v>11675</v>
      </c>
      <c r="K20" s="12"/>
      <c r="L20" s="12" t="s">
        <v>20</v>
      </c>
    </row>
    <row r="21" spans="1:12" s="22" customFormat="1" ht="16.5" customHeight="1">
      <c r="A21" s="39">
        <v>2010</v>
      </c>
      <c r="B21" s="55"/>
      <c r="C21" s="30"/>
      <c r="D21" s="30"/>
      <c r="E21" s="49"/>
      <c r="F21" s="30"/>
      <c r="G21" s="30"/>
      <c r="H21" s="30"/>
      <c r="I21" s="30"/>
      <c r="J21" s="31"/>
      <c r="K21" s="21"/>
      <c r="L21" s="21"/>
    </row>
    <row r="22" spans="1:15" s="23" customFormat="1" ht="11.25">
      <c r="A22" s="69" t="s">
        <v>23</v>
      </c>
      <c r="B22" s="40"/>
      <c r="C22" s="15">
        <v>904323</v>
      </c>
      <c r="D22" s="15">
        <v>1036370</v>
      </c>
      <c r="E22" s="47"/>
      <c r="F22" s="15">
        <v>18403</v>
      </c>
      <c r="G22" s="15">
        <v>6158</v>
      </c>
      <c r="H22" s="15"/>
      <c r="I22" s="15">
        <v>1948</v>
      </c>
      <c r="J22" s="15">
        <v>341</v>
      </c>
      <c r="K22" s="7">
        <f aca="true" t="shared" si="0" ref="K22:K33">IF(OR(J22&gt;0,K23=1),1,0)</f>
        <v>1</v>
      </c>
      <c r="L22" s="8" t="s">
        <v>35</v>
      </c>
      <c r="M22" s="7" t="str">
        <f>IF(OR(J22&gt;0,K23=1),L22,"")</f>
        <v>gen.</v>
      </c>
      <c r="N22" s="70" t="s">
        <v>23</v>
      </c>
      <c r="O22" s="7" t="str">
        <f>IF(OR(J22&gt;0,K23=1),N22,"")</f>
        <v>gennaio</v>
      </c>
    </row>
    <row r="23" spans="1:15" ht="12" customHeight="1">
      <c r="A23" s="69" t="s">
        <v>24</v>
      </c>
      <c r="B23" s="40"/>
      <c r="C23" s="15">
        <v>879350</v>
      </c>
      <c r="D23" s="15">
        <v>1014210</v>
      </c>
      <c r="E23" s="47"/>
      <c r="F23" s="15">
        <v>17544</v>
      </c>
      <c r="G23" s="15">
        <v>5490</v>
      </c>
      <c r="H23" s="15"/>
      <c r="I23" s="15">
        <v>969</v>
      </c>
      <c r="J23" s="15">
        <v>145</v>
      </c>
      <c r="K23" s="7">
        <f t="shared" si="0"/>
        <v>1</v>
      </c>
      <c r="L23" s="8" t="s">
        <v>36</v>
      </c>
      <c r="M23" s="7" t="str">
        <f aca="true" t="shared" si="1" ref="M23:M33">IF(OR(J23&gt;0,K24=1),L23,M22)</f>
        <v>feb.</v>
      </c>
      <c r="N23" s="70" t="s">
        <v>24</v>
      </c>
      <c r="O23" s="7" t="str">
        <f aca="true" t="shared" si="2" ref="O23:O33">IF(OR(J23&gt;0,K24=1),N23,O22)</f>
        <v>febbraio</v>
      </c>
    </row>
    <row r="24" spans="1:15" ht="11.25">
      <c r="A24" s="69" t="s">
        <v>25</v>
      </c>
      <c r="B24" s="23"/>
      <c r="C24" s="15">
        <v>1026975</v>
      </c>
      <c r="D24" s="15">
        <v>1142500</v>
      </c>
      <c r="E24" s="47"/>
      <c r="F24" s="15">
        <v>18129</v>
      </c>
      <c r="G24" s="15">
        <v>6319</v>
      </c>
      <c r="H24" s="15"/>
      <c r="I24" s="15">
        <v>1496</v>
      </c>
      <c r="J24" s="15">
        <v>80</v>
      </c>
      <c r="K24" s="7">
        <f t="shared" si="0"/>
        <v>1</v>
      </c>
      <c r="L24" s="8" t="s">
        <v>37</v>
      </c>
      <c r="M24" s="7" t="str">
        <f t="shared" si="1"/>
        <v>mar.</v>
      </c>
      <c r="N24" s="70" t="s">
        <v>25</v>
      </c>
      <c r="O24" s="7" t="str">
        <f t="shared" si="2"/>
        <v>marzo</v>
      </c>
    </row>
    <row r="25" spans="1:15" ht="11.25">
      <c r="A25" s="69" t="s">
        <v>26</v>
      </c>
      <c r="B25" s="23"/>
      <c r="C25" s="15">
        <v>942918</v>
      </c>
      <c r="D25" s="15">
        <v>1016950</v>
      </c>
      <c r="E25" s="47"/>
      <c r="F25" s="15">
        <v>17578</v>
      </c>
      <c r="G25" s="15">
        <v>5060</v>
      </c>
      <c r="H25" s="15"/>
      <c r="I25" s="15">
        <v>422</v>
      </c>
      <c r="J25" s="15">
        <v>46</v>
      </c>
      <c r="K25" s="7">
        <f t="shared" si="0"/>
        <v>1</v>
      </c>
      <c r="L25" s="8" t="s">
        <v>38</v>
      </c>
      <c r="M25" s="7" t="str">
        <f t="shared" si="1"/>
        <v>apr.</v>
      </c>
      <c r="N25" s="70" t="s">
        <v>26</v>
      </c>
      <c r="O25" s="7" t="str">
        <f t="shared" si="2"/>
        <v>aprile</v>
      </c>
    </row>
    <row r="26" spans="1:15" ht="11.25">
      <c r="A26" s="69" t="s">
        <v>27</v>
      </c>
      <c r="B26" s="23"/>
      <c r="C26" s="16">
        <v>941999</v>
      </c>
      <c r="D26" s="16">
        <v>1031950</v>
      </c>
      <c r="E26" s="47"/>
      <c r="F26" s="15">
        <v>16258</v>
      </c>
      <c r="G26" s="16">
        <v>4377</v>
      </c>
      <c r="H26" s="15"/>
      <c r="I26" s="16">
        <v>1083</v>
      </c>
      <c r="J26" s="16">
        <v>32</v>
      </c>
      <c r="K26" s="7">
        <f t="shared" si="0"/>
        <v>1</v>
      </c>
      <c r="L26" s="8" t="s">
        <v>39</v>
      </c>
      <c r="M26" s="7" t="str">
        <f t="shared" si="1"/>
        <v>mag.</v>
      </c>
      <c r="N26" s="70" t="s">
        <v>27</v>
      </c>
      <c r="O26" s="7" t="str">
        <f t="shared" si="2"/>
        <v>maggio</v>
      </c>
    </row>
    <row r="27" spans="1:15" ht="11.25">
      <c r="A27" s="69" t="s">
        <v>28</v>
      </c>
      <c r="B27" s="23"/>
      <c r="C27" s="16">
        <v>844822</v>
      </c>
      <c r="D27" s="16">
        <v>866880</v>
      </c>
      <c r="E27" s="47"/>
      <c r="F27" s="16">
        <v>13693</v>
      </c>
      <c r="G27" s="16">
        <v>1729</v>
      </c>
      <c r="H27" s="15"/>
      <c r="I27" s="16">
        <v>456</v>
      </c>
      <c r="J27" s="16">
        <v>28</v>
      </c>
      <c r="K27" s="7">
        <f t="shared" si="0"/>
        <v>1</v>
      </c>
      <c r="L27" s="8" t="s">
        <v>40</v>
      </c>
      <c r="M27" s="7" t="str">
        <f t="shared" si="1"/>
        <v>giu.</v>
      </c>
      <c r="N27" s="70" t="s">
        <v>28</v>
      </c>
      <c r="O27" s="7" t="str">
        <f t="shared" si="2"/>
        <v>giugno</v>
      </c>
    </row>
    <row r="28" spans="1:15" ht="11.25">
      <c r="A28" s="69" t="s">
        <v>29</v>
      </c>
      <c r="B28" s="23"/>
      <c r="C28" s="16">
        <v>731701</v>
      </c>
      <c r="D28" s="16">
        <v>621000</v>
      </c>
      <c r="E28" s="47"/>
      <c r="F28" s="16">
        <v>8720</v>
      </c>
      <c r="G28" s="16">
        <v>1057</v>
      </c>
      <c r="H28" s="15"/>
      <c r="I28" s="16">
        <v>206</v>
      </c>
      <c r="J28" s="16">
        <v>53</v>
      </c>
      <c r="K28" s="7">
        <f t="shared" si="0"/>
        <v>1</v>
      </c>
      <c r="L28" s="8" t="s">
        <v>41</v>
      </c>
      <c r="M28" s="7" t="str">
        <f t="shared" si="1"/>
        <v>lug.</v>
      </c>
      <c r="N28" s="70" t="s">
        <v>29</v>
      </c>
      <c r="O28" s="7" t="str">
        <f t="shared" si="2"/>
        <v>luglio</v>
      </c>
    </row>
    <row r="29" spans="1:15" ht="11.25">
      <c r="A29" s="69" t="s">
        <v>30</v>
      </c>
      <c r="B29" s="23"/>
      <c r="C29" s="16">
        <v>530163</v>
      </c>
      <c r="D29" s="16">
        <v>522000</v>
      </c>
      <c r="E29" s="47"/>
      <c r="F29" s="16">
        <v>12673</v>
      </c>
      <c r="G29" s="16">
        <v>1875</v>
      </c>
      <c r="H29" s="15"/>
      <c r="I29" s="16">
        <v>801</v>
      </c>
      <c r="J29" s="16">
        <v>892</v>
      </c>
      <c r="K29" s="7">
        <f t="shared" si="0"/>
        <v>1</v>
      </c>
      <c r="L29" s="8" t="s">
        <v>42</v>
      </c>
      <c r="M29" s="7" t="str">
        <f t="shared" si="1"/>
        <v>ago.</v>
      </c>
      <c r="N29" s="70" t="s">
        <v>30</v>
      </c>
      <c r="O29" s="7" t="str">
        <f t="shared" si="2"/>
        <v>agosto</v>
      </c>
    </row>
    <row r="30" spans="1:15" ht="11.25">
      <c r="A30" s="69" t="s">
        <v>31</v>
      </c>
      <c r="B30" s="23"/>
      <c r="C30" s="16">
        <v>1002867</v>
      </c>
      <c r="D30" s="16">
        <v>1037470</v>
      </c>
      <c r="E30" s="47"/>
      <c r="F30" s="16">
        <v>17652</v>
      </c>
      <c r="G30" s="16">
        <v>5249</v>
      </c>
      <c r="H30" s="15"/>
      <c r="I30" s="16">
        <v>1842</v>
      </c>
      <c r="J30" s="16">
        <v>7964</v>
      </c>
      <c r="K30" s="7">
        <f t="shared" si="0"/>
        <v>1</v>
      </c>
      <c r="L30" s="8" t="s">
        <v>43</v>
      </c>
      <c r="M30" s="7" t="str">
        <f t="shared" si="1"/>
        <v>set.</v>
      </c>
      <c r="N30" s="70" t="s">
        <v>31</v>
      </c>
      <c r="O30" s="7" t="str">
        <f t="shared" si="2"/>
        <v>settembre</v>
      </c>
    </row>
    <row r="31" spans="1:15" ht="11.25">
      <c r="A31" s="69" t="s">
        <v>32</v>
      </c>
      <c r="B31" s="23"/>
      <c r="C31" s="16">
        <v>1051869</v>
      </c>
      <c r="D31" s="16">
        <v>1085240</v>
      </c>
      <c r="E31" s="47"/>
      <c r="F31" s="16">
        <v>17135</v>
      </c>
      <c r="G31" s="16">
        <v>6299</v>
      </c>
      <c r="H31" s="15"/>
      <c r="I31" s="16">
        <v>1114</v>
      </c>
      <c r="J31" s="16">
        <v>2145</v>
      </c>
      <c r="K31" s="7">
        <f t="shared" si="0"/>
        <v>1</v>
      </c>
      <c r="L31" s="8" t="s">
        <v>44</v>
      </c>
      <c r="M31" s="7" t="str">
        <f t="shared" si="1"/>
        <v>ott.</v>
      </c>
      <c r="N31" s="70" t="s">
        <v>32</v>
      </c>
      <c r="O31" s="7" t="str">
        <f t="shared" si="2"/>
        <v>ottobre</v>
      </c>
    </row>
    <row r="32" spans="1:15" ht="11.25">
      <c r="A32" s="69" t="s">
        <v>33</v>
      </c>
      <c r="B32" s="23"/>
      <c r="C32" s="16">
        <v>1029568</v>
      </c>
      <c r="D32" s="16">
        <v>1099620</v>
      </c>
      <c r="E32" s="47"/>
      <c r="F32" s="16">
        <v>17384</v>
      </c>
      <c r="G32" s="16">
        <v>7277</v>
      </c>
      <c r="H32" s="15"/>
      <c r="I32" s="16">
        <v>728</v>
      </c>
      <c r="J32" s="16">
        <v>568</v>
      </c>
      <c r="K32" s="7">
        <f t="shared" si="0"/>
        <v>1</v>
      </c>
      <c r="L32" s="8" t="s">
        <v>45</v>
      </c>
      <c r="M32" s="7" t="str">
        <f t="shared" si="1"/>
        <v>nov.</v>
      </c>
      <c r="N32" s="70" t="s">
        <v>33</v>
      </c>
      <c r="O32" s="7" t="str">
        <f t="shared" si="2"/>
        <v>novembre</v>
      </c>
    </row>
    <row r="33" spans="1:15" ht="11.25">
      <c r="A33" s="69" t="s">
        <v>34</v>
      </c>
      <c r="B33" s="23"/>
      <c r="C33" s="16">
        <v>1064922</v>
      </c>
      <c r="D33" s="16">
        <v>1246830</v>
      </c>
      <c r="E33" s="47"/>
      <c r="F33" s="16">
        <v>16223</v>
      </c>
      <c r="G33" s="16">
        <v>3904</v>
      </c>
      <c r="H33" s="15"/>
      <c r="I33" s="16">
        <v>2693</v>
      </c>
      <c r="J33" s="16">
        <v>243</v>
      </c>
      <c r="K33" s="7">
        <f t="shared" si="0"/>
        <v>1</v>
      </c>
      <c r="L33" s="8" t="s">
        <v>46</v>
      </c>
      <c r="M33" s="7" t="str">
        <f t="shared" si="1"/>
        <v>dic.</v>
      </c>
      <c r="N33" s="70" t="s">
        <v>34</v>
      </c>
      <c r="O33" s="7" t="str">
        <f t="shared" si="2"/>
        <v>dicembre</v>
      </c>
    </row>
    <row r="34" spans="1:10" ht="6.75" customHeight="1">
      <c r="A34" s="23"/>
      <c r="B34" s="23"/>
      <c r="C34" s="15"/>
      <c r="D34" s="15"/>
      <c r="E34" s="47"/>
      <c r="F34" s="15"/>
      <c r="G34" s="15"/>
      <c r="H34" s="15"/>
      <c r="I34" s="15"/>
      <c r="J34" s="15"/>
    </row>
    <row r="35" spans="1:15" ht="12">
      <c r="A35" s="18" t="str">
        <f>"gen.-"&amp;M35</f>
        <v>gen.-dic.</v>
      </c>
      <c r="B35" s="41"/>
      <c r="C35" s="57">
        <f>SUM(C21:C33)</f>
        <v>10951477</v>
      </c>
      <c r="D35" s="57">
        <f>SUM(D21:D33)</f>
        <v>11721020</v>
      </c>
      <c r="E35" s="58"/>
      <c r="F35" s="57">
        <f>SUM(F21:F33)</f>
        <v>191392</v>
      </c>
      <c r="G35" s="57">
        <f>SUM(G21:G33)</f>
        <v>54794</v>
      </c>
      <c r="H35" s="28"/>
      <c r="I35" s="57">
        <f>SUM(I21:I33)</f>
        <v>13758</v>
      </c>
      <c r="J35" s="57">
        <f>SUM(J21:J33)</f>
        <v>12537</v>
      </c>
      <c r="L35" s="10"/>
      <c r="M35" s="10" t="str">
        <f>M33</f>
        <v>dic.</v>
      </c>
      <c r="N35" s="10"/>
      <c r="O35" s="10" t="str">
        <f>O33</f>
        <v>dicembre</v>
      </c>
    </row>
    <row r="36" spans="1:10" ht="19.5" customHeight="1">
      <c r="A36" s="42" t="s">
        <v>1</v>
      </c>
      <c r="B36" s="42"/>
      <c r="C36" s="29">
        <f>SUM(C22:C33)</f>
        <v>10951477</v>
      </c>
      <c r="D36" s="29">
        <f>SUM(D22:D33)</f>
        <v>11721020</v>
      </c>
      <c r="E36" s="48"/>
      <c r="F36" s="29">
        <f>SUM(F22:F33)</f>
        <v>191392</v>
      </c>
      <c r="G36" s="29">
        <f>SUM(G22:G33)</f>
        <v>54794</v>
      </c>
      <c r="H36" s="29"/>
      <c r="I36" s="29">
        <f>SUM(I22:I33)</f>
        <v>13758</v>
      </c>
      <c r="J36" s="29">
        <f>SUM(J22:J33)</f>
        <v>12537</v>
      </c>
    </row>
    <row r="37" ht="11.25">
      <c r="A37" s="65" t="s">
        <v>21</v>
      </c>
    </row>
    <row r="38" ht="11.25">
      <c r="A38" s="65" t="s">
        <v>22</v>
      </c>
    </row>
    <row r="39" spans="1:10" s="43" customFormat="1" ht="12">
      <c r="A39" s="19" t="s">
        <v>13</v>
      </c>
      <c r="B39" s="19"/>
      <c r="C39" s="20"/>
      <c r="D39" s="20"/>
      <c r="E39" s="50"/>
      <c r="F39" s="20"/>
      <c r="G39" s="20"/>
      <c r="H39" s="32"/>
      <c r="I39" s="32"/>
      <c r="J39" s="33"/>
    </row>
    <row r="40" spans="1:10" s="43" customFormat="1" ht="12" customHeight="1">
      <c r="A40" s="3"/>
      <c r="B40" s="3"/>
      <c r="C40" s="34"/>
      <c r="D40" s="34"/>
      <c r="E40" s="51"/>
      <c r="F40" s="34"/>
      <c r="G40" s="34"/>
      <c r="H40" s="34"/>
      <c r="I40" s="34"/>
      <c r="J40" s="35"/>
    </row>
    <row r="41" spans="3:10" ht="11.25" hidden="1">
      <c r="C41" s="59">
        <f>(C35-C19)*100/C19</f>
        <v>5.527396228044108</v>
      </c>
      <c r="D41" s="59">
        <f>(D35-D19)*100/D19</f>
        <v>-1.666572983983617</v>
      </c>
      <c r="E41" s="59"/>
      <c r="F41" s="59">
        <f>(F35-F19)*100/F19</f>
        <v>1.462090609328117</v>
      </c>
      <c r="G41" s="59">
        <f>(G35-G19)*100/G19</f>
        <v>1.9100935518068705</v>
      </c>
      <c r="H41" s="59"/>
      <c r="I41" s="59">
        <f>(I35-I19)*100/I19</f>
        <v>6.247586686230597</v>
      </c>
      <c r="J41" s="59">
        <f>(J35-J19)*100/J19</f>
        <v>7.383297644539614</v>
      </c>
    </row>
    <row r="43" ht="11.25" hidden="1"/>
  </sheetData>
  <sheetProtection/>
  <mergeCells count="2">
    <mergeCell ref="F3:G3"/>
    <mergeCell ref="I3:J3"/>
  </mergeCells>
  <printOptions/>
  <pageMargins left="0.75" right="0.75" top="1" bottom="1" header="0.5" footer="0.5"/>
  <pageSetup fitToHeight="1" fitToWidth="1" horizontalDpi="600" verticalDpi="600" orientation="landscape" paperSize="9" scale="97" r:id="rId1"/>
  <headerFooter alignWithMargins="0">
    <oddHeader>&amp;R&amp;F</oddHeader>
    <oddFooter>&amp;LComune di Bologna - Settore Programmazione, Controlli e Statistica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">
      <selection activeCell="A1" sqref="A1"/>
    </sheetView>
  </sheetViews>
  <sheetFormatPr defaultColWidth="19.75390625" defaultRowHeight="12"/>
  <cols>
    <col min="1" max="1" width="17.75390625" style="3" customWidth="1"/>
    <col min="2" max="2" width="2.125" style="3" customWidth="1"/>
    <col min="3" max="4" width="15.25390625" style="36" customWidth="1"/>
    <col min="5" max="5" width="2.125" style="52" customWidth="1"/>
    <col min="6" max="7" width="15.25390625" style="36" customWidth="1"/>
    <col min="8" max="8" width="2.125" style="36" customWidth="1"/>
    <col min="9" max="10" width="15.25390625" style="36" customWidth="1"/>
    <col min="11" max="11" width="8.25390625" style="8" hidden="1" customWidth="1"/>
    <col min="12" max="13" width="4.75390625" style="3" hidden="1" customWidth="1"/>
    <col min="14" max="16" width="9.00390625" style="3" hidden="1" customWidth="1"/>
    <col min="17" max="16384" width="19.75390625" style="3" customWidth="1"/>
  </cols>
  <sheetData>
    <row r="1" spans="1:10" ht="19.5" customHeight="1">
      <c r="A1" s="14" t="s">
        <v>18</v>
      </c>
      <c r="B1" s="14"/>
      <c r="C1" s="37"/>
      <c r="D1" s="37"/>
      <c r="E1" s="44"/>
      <c r="F1" s="37"/>
      <c r="G1" s="37"/>
      <c r="H1" s="37"/>
      <c r="I1" s="37"/>
      <c r="J1" s="37"/>
    </row>
    <row r="2" spans="1:10" ht="19.5" customHeight="1">
      <c r="A2" s="14" t="str">
        <f>CONCATENATE("da ",A6," ",A5," a ",O35," ",A21)</f>
        <v>da gennaio 2008 a dicembre 2009</v>
      </c>
      <c r="B2" s="14"/>
      <c r="C2" s="37"/>
      <c r="D2" s="37"/>
      <c r="E2" s="44"/>
      <c r="F2" s="37"/>
      <c r="G2" s="37"/>
      <c r="H2" s="37"/>
      <c r="I2" s="37"/>
      <c r="J2" s="37"/>
    </row>
    <row r="3" spans="1:16" s="2" customFormat="1" ht="18" customHeight="1">
      <c r="A3" s="24" t="s">
        <v>0</v>
      </c>
      <c r="B3" s="24"/>
      <c r="C3" s="53" t="s">
        <v>3</v>
      </c>
      <c r="D3" s="53" t="s">
        <v>4</v>
      </c>
      <c r="E3" s="54"/>
      <c r="F3" s="77" t="s">
        <v>5</v>
      </c>
      <c r="G3" s="77"/>
      <c r="H3" s="53"/>
      <c r="I3" s="77" t="s">
        <v>6</v>
      </c>
      <c r="J3" s="77"/>
      <c r="K3" s="1"/>
      <c r="M3" s="3"/>
      <c r="N3" s="3"/>
      <c r="O3" s="3"/>
      <c r="P3" s="3"/>
    </row>
    <row r="4" spans="1:16" s="4" customFormat="1" ht="15" customHeight="1">
      <c r="A4" s="38"/>
      <c r="B4" s="38"/>
      <c r="C4" s="25"/>
      <c r="D4" s="25" t="s">
        <v>7</v>
      </c>
      <c r="E4" s="45"/>
      <c r="F4" s="25" t="s">
        <v>14</v>
      </c>
      <c r="G4" s="25" t="s">
        <v>9</v>
      </c>
      <c r="H4" s="25"/>
      <c r="I4" s="25" t="s">
        <v>8</v>
      </c>
      <c r="J4" s="25" t="s">
        <v>9</v>
      </c>
      <c r="K4" s="5"/>
      <c r="M4" s="3"/>
      <c r="N4" s="3"/>
      <c r="O4" s="3"/>
      <c r="P4" s="3"/>
    </row>
    <row r="5" spans="1:11" ht="16.5" customHeight="1">
      <c r="A5" s="39">
        <v>2008</v>
      </c>
      <c r="B5" s="55"/>
      <c r="C5" s="30"/>
      <c r="D5" s="30"/>
      <c r="E5" s="49"/>
      <c r="F5" s="30"/>
      <c r="G5" s="30"/>
      <c r="H5" s="30"/>
      <c r="I5" s="30"/>
      <c r="J5" s="31"/>
      <c r="K5" s="6"/>
    </row>
    <row r="6" spans="1:15" ht="12.75" customHeight="1">
      <c r="A6" s="69" t="s">
        <v>23</v>
      </c>
      <c r="B6" s="40"/>
      <c r="C6" s="15">
        <v>890691</v>
      </c>
      <c r="D6" s="15">
        <v>1294302</v>
      </c>
      <c r="E6" s="47"/>
      <c r="F6" s="15">
        <v>21144</v>
      </c>
      <c r="G6" s="15">
        <v>6977</v>
      </c>
      <c r="H6" s="15"/>
      <c r="I6" s="15">
        <v>1639</v>
      </c>
      <c r="J6" s="15">
        <v>348</v>
      </c>
      <c r="K6" s="7"/>
      <c r="L6" s="8"/>
      <c r="M6" s="7"/>
      <c r="N6" s="8"/>
      <c r="O6" s="7"/>
    </row>
    <row r="7" spans="1:15" ht="11.25" customHeight="1">
      <c r="A7" s="69" t="s">
        <v>24</v>
      </c>
      <c r="B7" s="40"/>
      <c r="C7" s="15">
        <v>887583</v>
      </c>
      <c r="D7" s="15">
        <v>1179470</v>
      </c>
      <c r="E7" s="47"/>
      <c r="F7" s="15">
        <v>19333</v>
      </c>
      <c r="G7" s="15">
        <v>6162</v>
      </c>
      <c r="H7" s="15"/>
      <c r="I7" s="15">
        <v>641</v>
      </c>
      <c r="J7" s="15">
        <v>115</v>
      </c>
      <c r="K7" s="7"/>
      <c r="L7" s="8"/>
      <c r="M7" s="7"/>
      <c r="N7" s="8"/>
      <c r="O7" s="7"/>
    </row>
    <row r="8" spans="1:15" ht="11.25" customHeight="1">
      <c r="A8" s="69" t="s">
        <v>25</v>
      </c>
      <c r="B8" s="23"/>
      <c r="C8" s="15">
        <v>925528</v>
      </c>
      <c r="D8" s="15">
        <v>1117164</v>
      </c>
      <c r="E8" s="47"/>
      <c r="F8" s="15">
        <v>18794</v>
      </c>
      <c r="G8" s="15">
        <v>6022</v>
      </c>
      <c r="H8" s="15"/>
      <c r="I8" s="15">
        <v>1222</v>
      </c>
      <c r="J8" s="15">
        <v>69</v>
      </c>
      <c r="K8" s="7"/>
      <c r="L8" s="8"/>
      <c r="M8" s="7"/>
      <c r="N8" s="8"/>
      <c r="O8" s="7"/>
    </row>
    <row r="9" spans="1:15" ht="11.25" customHeight="1">
      <c r="A9" s="69" t="s">
        <v>26</v>
      </c>
      <c r="B9" s="23"/>
      <c r="C9" s="15">
        <v>987094</v>
      </c>
      <c r="D9" s="15">
        <v>1202840</v>
      </c>
      <c r="E9" s="47"/>
      <c r="F9" s="15">
        <v>18926</v>
      </c>
      <c r="G9" s="15">
        <v>5586</v>
      </c>
      <c r="H9" s="15"/>
      <c r="I9" s="15">
        <v>301</v>
      </c>
      <c r="J9" s="15">
        <v>36</v>
      </c>
      <c r="K9" s="7"/>
      <c r="L9" s="8"/>
      <c r="M9" s="7"/>
      <c r="N9" s="8"/>
      <c r="O9" s="7"/>
    </row>
    <row r="10" spans="1:15" ht="11.25" customHeight="1">
      <c r="A10" s="69" t="s">
        <v>27</v>
      </c>
      <c r="B10" s="23"/>
      <c r="C10" s="16">
        <v>903826</v>
      </c>
      <c r="D10" s="16">
        <v>1109810</v>
      </c>
      <c r="E10" s="47"/>
      <c r="F10" s="15">
        <v>18568</v>
      </c>
      <c r="G10" s="16">
        <v>4715</v>
      </c>
      <c r="H10" s="15"/>
      <c r="I10" s="16">
        <v>851</v>
      </c>
      <c r="J10" s="16">
        <v>36</v>
      </c>
      <c r="K10" s="7"/>
      <c r="L10" s="8"/>
      <c r="M10" s="7"/>
      <c r="N10" s="8"/>
      <c r="O10" s="7"/>
    </row>
    <row r="11" spans="1:15" ht="11.25" customHeight="1">
      <c r="A11" s="69" t="s">
        <v>28</v>
      </c>
      <c r="B11" s="23"/>
      <c r="C11" s="16">
        <v>812852</v>
      </c>
      <c r="D11" s="16">
        <v>976570</v>
      </c>
      <c r="E11" s="47"/>
      <c r="F11" s="16">
        <v>13630</v>
      </c>
      <c r="G11" s="16">
        <v>2213</v>
      </c>
      <c r="H11" s="15"/>
      <c r="I11" s="16">
        <v>357</v>
      </c>
      <c r="J11" s="16">
        <v>21</v>
      </c>
      <c r="K11" s="7"/>
      <c r="L11" s="8"/>
      <c r="M11" s="7"/>
      <c r="N11" s="8"/>
      <c r="O11" s="7"/>
    </row>
    <row r="12" spans="1:15" ht="11.25" customHeight="1">
      <c r="A12" s="69" t="s">
        <v>29</v>
      </c>
      <c r="B12" s="23"/>
      <c r="C12" s="16">
        <v>748949</v>
      </c>
      <c r="D12" s="16">
        <v>771770</v>
      </c>
      <c r="E12" s="47"/>
      <c r="F12" s="16">
        <v>10587</v>
      </c>
      <c r="G12" s="16">
        <v>1238</v>
      </c>
      <c r="H12" s="15"/>
      <c r="I12" s="16">
        <v>186</v>
      </c>
      <c r="J12" s="16">
        <v>44</v>
      </c>
      <c r="K12" s="7"/>
      <c r="L12" s="8"/>
      <c r="M12" s="7"/>
      <c r="N12" s="8"/>
      <c r="O12" s="7"/>
    </row>
    <row r="13" spans="1:15" ht="11.25" customHeight="1">
      <c r="A13" s="69" t="s">
        <v>30</v>
      </c>
      <c r="B13" s="23"/>
      <c r="C13" s="16">
        <v>523539</v>
      </c>
      <c r="D13" s="16">
        <v>535120</v>
      </c>
      <c r="E13" s="47"/>
      <c r="F13" s="16">
        <v>13199</v>
      </c>
      <c r="G13" s="16">
        <v>1955</v>
      </c>
      <c r="H13" s="15"/>
      <c r="I13" s="16">
        <v>800</v>
      </c>
      <c r="J13" s="16">
        <v>713</v>
      </c>
      <c r="K13" s="7"/>
      <c r="L13" s="8"/>
      <c r="M13" s="7"/>
      <c r="N13" s="8"/>
      <c r="O13" s="7"/>
    </row>
    <row r="14" spans="1:15" ht="11.25" customHeight="1">
      <c r="A14" s="69" t="s">
        <v>31</v>
      </c>
      <c r="B14" s="23"/>
      <c r="C14" s="16">
        <v>922306</v>
      </c>
      <c r="D14" s="16">
        <v>1109780</v>
      </c>
      <c r="E14" s="47"/>
      <c r="F14" s="16">
        <v>19818</v>
      </c>
      <c r="G14" s="16">
        <v>5945</v>
      </c>
      <c r="H14" s="15"/>
      <c r="I14" s="16">
        <v>1943</v>
      </c>
      <c r="J14" s="16">
        <v>7322</v>
      </c>
      <c r="K14" s="7"/>
      <c r="L14" s="8"/>
      <c r="M14" s="7"/>
      <c r="N14" s="8"/>
      <c r="O14" s="7"/>
    </row>
    <row r="15" spans="1:15" ht="11.25" customHeight="1">
      <c r="A15" s="69" t="s">
        <v>32</v>
      </c>
      <c r="B15" s="23"/>
      <c r="C15" s="16">
        <v>1037022</v>
      </c>
      <c r="D15" s="16">
        <v>1206130</v>
      </c>
      <c r="E15" s="47"/>
      <c r="F15" s="16">
        <v>19767</v>
      </c>
      <c r="G15" s="16">
        <v>6764</v>
      </c>
      <c r="H15" s="15"/>
      <c r="I15" s="16">
        <v>1200</v>
      </c>
      <c r="J15" s="16">
        <v>1736</v>
      </c>
      <c r="K15" s="7"/>
      <c r="L15" s="8"/>
      <c r="M15" s="7"/>
      <c r="N15" s="8"/>
      <c r="O15" s="7"/>
    </row>
    <row r="16" spans="1:15" ht="11.25" customHeight="1">
      <c r="A16" s="69" t="s">
        <v>33</v>
      </c>
      <c r="B16" s="23"/>
      <c r="C16" s="16">
        <v>880480</v>
      </c>
      <c r="D16" s="16">
        <v>1049832</v>
      </c>
      <c r="E16" s="47"/>
      <c r="F16" s="16">
        <v>15974</v>
      </c>
      <c r="G16" s="16">
        <v>5848</v>
      </c>
      <c r="H16" s="15"/>
      <c r="I16" s="16">
        <v>693</v>
      </c>
      <c r="J16" s="16">
        <v>473</v>
      </c>
      <c r="K16" s="7"/>
      <c r="L16" s="8"/>
      <c r="M16" s="7"/>
      <c r="N16" s="8"/>
      <c r="O16" s="7"/>
    </row>
    <row r="17" spans="1:15" ht="11.25" customHeight="1">
      <c r="A17" s="69" t="s">
        <v>34</v>
      </c>
      <c r="B17" s="23"/>
      <c r="C17" s="16">
        <v>968116</v>
      </c>
      <c r="D17" s="16">
        <v>1116720</v>
      </c>
      <c r="E17" s="47"/>
      <c r="F17" s="16">
        <v>16378</v>
      </c>
      <c r="G17" s="16">
        <v>3826</v>
      </c>
      <c r="H17" s="15"/>
      <c r="I17" s="16">
        <v>2497</v>
      </c>
      <c r="J17" s="16">
        <v>166</v>
      </c>
      <c r="K17" s="7"/>
      <c r="L17" s="8"/>
      <c r="M17" s="7"/>
      <c r="N17" s="8"/>
      <c r="O17" s="7"/>
    </row>
    <row r="18" spans="1:10" ht="6.75" customHeight="1">
      <c r="A18" s="17"/>
      <c r="B18" s="17"/>
      <c r="C18" s="15"/>
      <c r="D18" s="15"/>
      <c r="E18" s="47"/>
      <c r="F18" s="15"/>
      <c r="G18" s="15"/>
      <c r="H18" s="15"/>
      <c r="I18" s="15"/>
      <c r="J18" s="15"/>
    </row>
    <row r="19" spans="1:11" s="10" customFormat="1" ht="11.25" customHeight="1">
      <c r="A19" s="18" t="str">
        <f>"gen.-"&amp;M35</f>
        <v>gen.-dic.</v>
      </c>
      <c r="B19" s="18"/>
      <c r="C19" s="60">
        <f>C6*campo1+C7*campo2+C8*campo3+C9*campo4+C10*campo5+C11*campo6+C12*campo7+C13*campo8+C14*campo9+15:15*campo10+C16*campo11+C17*campo12</f>
        <v>10487986</v>
      </c>
      <c r="D19" s="60">
        <f>D6*campo1+D7*campo2+D8*campo3+D9*campo4+D10*campo5+D11*campo6+D12*campo7+D13*campo8+D14*campo9+15:15*campo10+D16*campo11+D17*campo12</f>
        <v>12669508</v>
      </c>
      <c r="E19" s="60"/>
      <c r="F19" s="60">
        <f>F6*campo1+F7*campo2+F8*campo3+F9*campo4+F10*campo5+F11*campo6+F12*campo7+F13*campo8+F14*campo9+15:15*campo10+F16*campo11+F17*campo12</f>
        <v>206118</v>
      </c>
      <c r="G19" s="60">
        <f>G6*campo1+G7*campo2+G8*campo3+G9*campo4+G10*campo5+G11*campo6+G12*campo7+G13*campo8+G14*campo9+15:15*campo10+G16*campo11+G17*campo12</f>
        <v>57251</v>
      </c>
      <c r="H19" s="60"/>
      <c r="I19" s="60">
        <f>I6*campo1+I7*campo2+I8*campo3+I9*campo4+I10*campo5+I11*campo6+I12*campo7+I13*campo8+I14*campo9+15:15*campo10+I16*campo11+I17*campo12</f>
        <v>12330</v>
      </c>
      <c r="J19" s="60">
        <f>J6*campo1+J7*campo2+J8*campo3+J9*campo4+J10*campo5+J11*campo6+J12*campo7+J13*campo8+J14*campo9+15:15*campo10+J16*campo11+J17*campo12</f>
        <v>11079</v>
      </c>
      <c r="K19" s="9"/>
    </row>
    <row r="20" spans="1:12" s="13" customFormat="1" ht="19.5" customHeight="1">
      <c r="A20" s="11" t="s">
        <v>1</v>
      </c>
      <c r="B20" s="11"/>
      <c r="C20" s="61">
        <f>SUM(C6:C17)</f>
        <v>10487986</v>
      </c>
      <c r="D20" s="61">
        <f>SUM(D6:D17)</f>
        <v>12669508</v>
      </c>
      <c r="E20" s="61"/>
      <c r="F20" s="61">
        <f>SUM(F6:F17)</f>
        <v>206118</v>
      </c>
      <c r="G20" s="61">
        <f>SUM(G6:G17)</f>
        <v>57251</v>
      </c>
      <c r="H20" s="61"/>
      <c r="I20" s="61">
        <f>SUM(I6:I17)</f>
        <v>12330</v>
      </c>
      <c r="J20" s="61">
        <f>SUM(J6:J17)</f>
        <v>11079</v>
      </c>
      <c r="K20" s="12"/>
      <c r="L20" s="12" t="s">
        <v>20</v>
      </c>
    </row>
    <row r="21" spans="1:12" s="22" customFormat="1" ht="16.5" customHeight="1">
      <c r="A21" s="39">
        <v>2009</v>
      </c>
      <c r="B21" s="55"/>
      <c r="C21" s="30"/>
      <c r="D21" s="30"/>
      <c r="E21" s="49"/>
      <c r="F21" s="30"/>
      <c r="G21" s="30"/>
      <c r="H21" s="30"/>
      <c r="I21" s="30"/>
      <c r="J21" s="31"/>
      <c r="K21" s="21"/>
      <c r="L21" s="21"/>
    </row>
    <row r="22" spans="1:15" s="23" customFormat="1" ht="11.25">
      <c r="A22" s="69" t="s">
        <v>23</v>
      </c>
      <c r="B22" s="40"/>
      <c r="C22" s="15">
        <v>860158</v>
      </c>
      <c r="D22" s="15">
        <v>1165420</v>
      </c>
      <c r="E22" s="47"/>
      <c r="F22" s="15">
        <v>20151</v>
      </c>
      <c r="G22" s="15">
        <v>6363</v>
      </c>
      <c r="H22" s="15"/>
      <c r="I22" s="15">
        <v>1873</v>
      </c>
      <c r="J22" s="15">
        <v>370</v>
      </c>
      <c r="K22" s="7">
        <f aca="true" t="shared" si="0" ref="K22:K33">IF(OR(J22&gt;0,K23=1),1,0)</f>
        <v>1</v>
      </c>
      <c r="L22" s="8" t="s">
        <v>35</v>
      </c>
      <c r="M22" s="7" t="str">
        <f>IF(OR(J22&gt;0,K23=1),L22,"")</f>
        <v>gen.</v>
      </c>
      <c r="N22" s="70" t="s">
        <v>23</v>
      </c>
      <c r="O22" s="7" t="str">
        <f>IF(OR(J22&gt;0,K23=1),N22,"")</f>
        <v>gennaio</v>
      </c>
    </row>
    <row r="23" spans="1:15" ht="12" customHeight="1">
      <c r="A23" s="69" t="s">
        <v>24</v>
      </c>
      <c r="B23" s="40"/>
      <c r="C23" s="15">
        <v>835135</v>
      </c>
      <c r="D23" s="15">
        <v>1069260</v>
      </c>
      <c r="E23" s="47"/>
      <c r="F23" s="15">
        <v>17190</v>
      </c>
      <c r="G23" s="15">
        <v>5401</v>
      </c>
      <c r="H23" s="15"/>
      <c r="I23" s="15">
        <v>823</v>
      </c>
      <c r="J23" s="15">
        <v>117</v>
      </c>
      <c r="K23" s="7">
        <f t="shared" si="0"/>
        <v>1</v>
      </c>
      <c r="L23" s="8" t="s">
        <v>36</v>
      </c>
      <c r="M23" s="7" t="str">
        <f aca="true" t="shared" si="1" ref="M23:M33">IF(OR(J23&gt;0,K24=1),L23,M22)</f>
        <v>feb.</v>
      </c>
      <c r="N23" s="70" t="s">
        <v>24</v>
      </c>
      <c r="O23" s="7" t="str">
        <f aca="true" t="shared" si="2" ref="O23:O33">IF(OR(J23&gt;0,K24=1),N23,O22)</f>
        <v>febbraio</v>
      </c>
    </row>
    <row r="24" spans="1:15" ht="11.25">
      <c r="A24" s="69" t="s">
        <v>25</v>
      </c>
      <c r="B24" s="23"/>
      <c r="C24" s="15">
        <v>937206</v>
      </c>
      <c r="D24" s="15">
        <v>1128700</v>
      </c>
      <c r="E24" s="47"/>
      <c r="F24" s="15">
        <v>18055</v>
      </c>
      <c r="G24" s="15">
        <v>6638</v>
      </c>
      <c r="H24" s="15"/>
      <c r="I24" s="15">
        <v>1402</v>
      </c>
      <c r="J24" s="15">
        <v>81</v>
      </c>
      <c r="K24" s="7">
        <f t="shared" si="0"/>
        <v>1</v>
      </c>
      <c r="L24" s="8" t="s">
        <v>37</v>
      </c>
      <c r="M24" s="7" t="str">
        <f t="shared" si="1"/>
        <v>mar.</v>
      </c>
      <c r="N24" s="70" t="s">
        <v>25</v>
      </c>
      <c r="O24" s="7" t="str">
        <f t="shared" si="2"/>
        <v>marzo</v>
      </c>
    </row>
    <row r="25" spans="1:15" ht="11.25">
      <c r="A25" s="69" t="s">
        <v>26</v>
      </c>
      <c r="B25" s="23"/>
      <c r="C25" s="15">
        <v>934765</v>
      </c>
      <c r="D25" s="15">
        <v>1067610</v>
      </c>
      <c r="E25" s="47"/>
      <c r="F25" s="15">
        <v>17763</v>
      </c>
      <c r="G25" s="15">
        <v>4734</v>
      </c>
      <c r="H25" s="15"/>
      <c r="I25" s="15">
        <v>309</v>
      </c>
      <c r="J25" s="15">
        <v>35</v>
      </c>
      <c r="K25" s="7">
        <f t="shared" si="0"/>
        <v>1</v>
      </c>
      <c r="L25" s="8" t="s">
        <v>38</v>
      </c>
      <c r="M25" s="7" t="str">
        <f t="shared" si="1"/>
        <v>apr.</v>
      </c>
      <c r="N25" s="70" t="s">
        <v>26</v>
      </c>
      <c r="O25" s="7" t="str">
        <f t="shared" si="2"/>
        <v>aprile</v>
      </c>
    </row>
    <row r="26" spans="1:15" ht="11.25">
      <c r="A26" s="69" t="s">
        <v>27</v>
      </c>
      <c r="B26" s="23"/>
      <c r="C26" s="16">
        <v>876271</v>
      </c>
      <c r="D26" s="16">
        <v>1007130</v>
      </c>
      <c r="E26" s="47"/>
      <c r="F26" s="15">
        <v>14997</v>
      </c>
      <c r="G26" s="16">
        <v>3798</v>
      </c>
      <c r="H26" s="15"/>
      <c r="I26" s="16">
        <v>967</v>
      </c>
      <c r="J26" s="16">
        <v>37</v>
      </c>
      <c r="K26" s="7">
        <f t="shared" si="0"/>
        <v>1</v>
      </c>
      <c r="L26" s="8" t="s">
        <v>39</v>
      </c>
      <c r="M26" s="7" t="str">
        <f t="shared" si="1"/>
        <v>mag.</v>
      </c>
      <c r="N26" s="70" t="s">
        <v>27</v>
      </c>
      <c r="O26" s="7" t="str">
        <f t="shared" si="2"/>
        <v>maggio</v>
      </c>
    </row>
    <row r="27" spans="1:15" ht="11.25">
      <c r="A27" s="69" t="s">
        <v>28</v>
      </c>
      <c r="B27" s="23"/>
      <c r="C27" s="16">
        <v>824689</v>
      </c>
      <c r="D27" s="16">
        <v>906390</v>
      </c>
      <c r="E27" s="47"/>
      <c r="F27" s="16">
        <v>13601</v>
      </c>
      <c r="G27" s="16">
        <v>1855</v>
      </c>
      <c r="H27" s="15"/>
      <c r="I27" s="16">
        <v>354</v>
      </c>
      <c r="J27" s="16">
        <v>32</v>
      </c>
      <c r="K27" s="7">
        <f t="shared" si="0"/>
        <v>1</v>
      </c>
      <c r="L27" s="8" t="s">
        <v>40</v>
      </c>
      <c r="M27" s="7" t="str">
        <f t="shared" si="1"/>
        <v>giu.</v>
      </c>
      <c r="N27" s="70" t="s">
        <v>28</v>
      </c>
      <c r="O27" s="7" t="str">
        <f t="shared" si="2"/>
        <v>giugno</v>
      </c>
    </row>
    <row r="28" spans="1:15" ht="11.25">
      <c r="A28" s="69" t="s">
        <v>29</v>
      </c>
      <c r="B28" s="23"/>
      <c r="C28" s="16">
        <v>760873</v>
      </c>
      <c r="D28" s="16">
        <v>741430</v>
      </c>
      <c r="E28" s="47"/>
      <c r="F28" s="16">
        <v>9869</v>
      </c>
      <c r="G28" s="16">
        <v>1117</v>
      </c>
      <c r="H28" s="15"/>
      <c r="I28" s="16">
        <v>238</v>
      </c>
      <c r="J28" s="16">
        <v>46</v>
      </c>
      <c r="K28" s="7">
        <f t="shared" si="0"/>
        <v>1</v>
      </c>
      <c r="L28" s="8" t="s">
        <v>41</v>
      </c>
      <c r="M28" s="7" t="str">
        <f t="shared" si="1"/>
        <v>lug.</v>
      </c>
      <c r="N28" s="70" t="s">
        <v>29</v>
      </c>
      <c r="O28" s="7" t="str">
        <f t="shared" si="2"/>
        <v>luglio</v>
      </c>
    </row>
    <row r="29" spans="1:15" ht="11.25">
      <c r="A29" s="69" t="s">
        <v>30</v>
      </c>
      <c r="B29" s="23"/>
      <c r="C29" s="16">
        <v>519114</v>
      </c>
      <c r="D29" s="16">
        <v>502780</v>
      </c>
      <c r="E29" s="47"/>
      <c r="F29" s="16">
        <v>11879</v>
      </c>
      <c r="G29" s="16">
        <v>1893</v>
      </c>
      <c r="H29" s="15"/>
      <c r="I29" s="16">
        <v>821</v>
      </c>
      <c r="J29" s="16">
        <v>828</v>
      </c>
      <c r="K29" s="7">
        <f t="shared" si="0"/>
        <v>1</v>
      </c>
      <c r="L29" s="8" t="s">
        <v>42</v>
      </c>
      <c r="M29" s="7" t="str">
        <f t="shared" si="1"/>
        <v>ago.</v>
      </c>
      <c r="N29" s="70" t="s">
        <v>30</v>
      </c>
      <c r="O29" s="7" t="str">
        <f t="shared" si="2"/>
        <v>agosto</v>
      </c>
    </row>
    <row r="30" spans="1:15" ht="11.25">
      <c r="A30" s="69" t="s">
        <v>31</v>
      </c>
      <c r="B30" s="23"/>
      <c r="C30" s="16">
        <v>960540</v>
      </c>
      <c r="D30" s="16">
        <v>1083710</v>
      </c>
      <c r="E30" s="47"/>
      <c r="F30" s="16">
        <v>17878</v>
      </c>
      <c r="G30" s="16">
        <v>5435</v>
      </c>
      <c r="H30" s="15"/>
      <c r="I30" s="16">
        <v>1910</v>
      </c>
      <c r="J30" s="16">
        <v>7596</v>
      </c>
      <c r="K30" s="7">
        <f t="shared" si="0"/>
        <v>1</v>
      </c>
      <c r="L30" s="8" t="s">
        <v>43</v>
      </c>
      <c r="M30" s="7" t="str">
        <f t="shared" si="1"/>
        <v>set.</v>
      </c>
      <c r="N30" s="70" t="s">
        <v>31</v>
      </c>
      <c r="O30" s="7" t="str">
        <f t="shared" si="2"/>
        <v>settembre</v>
      </c>
    </row>
    <row r="31" spans="1:15" ht="11.25">
      <c r="A31" s="69" t="s">
        <v>32</v>
      </c>
      <c r="B31" s="23"/>
      <c r="C31" s="16">
        <v>1012614</v>
      </c>
      <c r="D31" s="16">
        <v>1089520</v>
      </c>
      <c r="E31" s="47"/>
      <c r="F31" s="16">
        <v>17191</v>
      </c>
      <c r="G31" s="16">
        <v>6753</v>
      </c>
      <c r="H31" s="15"/>
      <c r="I31" s="16">
        <v>1078</v>
      </c>
      <c r="J31" s="16">
        <v>1843</v>
      </c>
      <c r="K31" s="7">
        <f t="shared" si="0"/>
        <v>1</v>
      </c>
      <c r="L31" s="8" t="s">
        <v>44</v>
      </c>
      <c r="M31" s="7" t="str">
        <f t="shared" si="1"/>
        <v>ott.</v>
      </c>
      <c r="N31" s="70" t="s">
        <v>32</v>
      </c>
      <c r="O31" s="7" t="str">
        <f t="shared" si="2"/>
        <v>ottobre</v>
      </c>
    </row>
    <row r="32" spans="1:15" ht="11.25">
      <c r="A32" s="69" t="s">
        <v>33</v>
      </c>
      <c r="B32" s="23"/>
      <c r="C32" s="16">
        <v>925835</v>
      </c>
      <c r="D32" s="16">
        <v>1054510</v>
      </c>
      <c r="E32" s="47"/>
      <c r="F32" s="16">
        <v>16150</v>
      </c>
      <c r="G32" s="16">
        <v>6348</v>
      </c>
      <c r="H32" s="15"/>
      <c r="I32" s="16">
        <v>711</v>
      </c>
      <c r="J32" s="16">
        <v>519</v>
      </c>
      <c r="K32" s="7">
        <f t="shared" si="0"/>
        <v>1</v>
      </c>
      <c r="L32" s="8" t="s">
        <v>45</v>
      </c>
      <c r="M32" s="7" t="str">
        <f t="shared" si="1"/>
        <v>nov.</v>
      </c>
      <c r="N32" s="70" t="s">
        <v>33</v>
      </c>
      <c r="O32" s="7" t="str">
        <f t="shared" si="2"/>
        <v>novembre</v>
      </c>
    </row>
    <row r="33" spans="1:15" ht="11.25">
      <c r="A33" s="69" t="s">
        <v>34</v>
      </c>
      <c r="B33" s="23"/>
      <c r="C33" s="16">
        <v>930652</v>
      </c>
      <c r="D33" s="16">
        <v>1103210</v>
      </c>
      <c r="E33" s="47"/>
      <c r="F33" s="16">
        <v>13910</v>
      </c>
      <c r="G33" s="16">
        <v>3432</v>
      </c>
      <c r="H33" s="15"/>
      <c r="I33" s="16">
        <v>2463</v>
      </c>
      <c r="J33" s="16">
        <v>171</v>
      </c>
      <c r="K33" s="7">
        <f t="shared" si="0"/>
        <v>1</v>
      </c>
      <c r="L33" s="8" t="s">
        <v>46</v>
      </c>
      <c r="M33" s="7" t="str">
        <f t="shared" si="1"/>
        <v>dic.</v>
      </c>
      <c r="N33" s="70" t="s">
        <v>34</v>
      </c>
      <c r="O33" s="7" t="str">
        <f t="shared" si="2"/>
        <v>dicembre</v>
      </c>
    </row>
    <row r="34" spans="1:10" ht="6.75" customHeight="1">
      <c r="A34" s="23"/>
      <c r="B34" s="23"/>
      <c r="C34" s="15"/>
      <c r="D34" s="15"/>
      <c r="E34" s="47"/>
      <c r="F34" s="15"/>
      <c r="G34" s="15"/>
      <c r="H34" s="15"/>
      <c r="I34" s="15"/>
      <c r="J34" s="15"/>
    </row>
    <row r="35" spans="1:15" ht="12">
      <c r="A35" s="18" t="str">
        <f>"gen.-"&amp;M35</f>
        <v>gen.-dic.</v>
      </c>
      <c r="B35" s="41"/>
      <c r="C35" s="57">
        <f>SUM(C21:C33)</f>
        <v>10377852</v>
      </c>
      <c r="D35" s="57">
        <f>SUM(D21:D33)</f>
        <v>11919670</v>
      </c>
      <c r="E35" s="58"/>
      <c r="F35" s="57">
        <f>SUM(F21:F33)</f>
        <v>188634</v>
      </c>
      <c r="G35" s="57">
        <f>SUM(G21:G33)</f>
        <v>53767</v>
      </c>
      <c r="H35" s="28"/>
      <c r="I35" s="57">
        <f>SUM(I21:I33)</f>
        <v>12949</v>
      </c>
      <c r="J35" s="57">
        <f>SUM(J21:J33)</f>
        <v>11675</v>
      </c>
      <c r="L35" s="10"/>
      <c r="M35" s="10" t="str">
        <f>M33</f>
        <v>dic.</v>
      </c>
      <c r="N35" s="10"/>
      <c r="O35" s="10" t="str">
        <f>O33</f>
        <v>dicembre</v>
      </c>
    </row>
    <row r="36" spans="1:10" ht="19.5" customHeight="1">
      <c r="A36" s="42" t="s">
        <v>1</v>
      </c>
      <c r="B36" s="42"/>
      <c r="C36" s="29">
        <f>SUM(C22:C33)</f>
        <v>10377852</v>
      </c>
      <c r="D36" s="29">
        <f>SUM(D22:D33)</f>
        <v>11919670</v>
      </c>
      <c r="E36" s="48"/>
      <c r="F36" s="29">
        <f>SUM(F22:F33)</f>
        <v>188634</v>
      </c>
      <c r="G36" s="29">
        <f>SUM(G22:G33)</f>
        <v>53767</v>
      </c>
      <c r="H36" s="29"/>
      <c r="I36" s="29">
        <f>SUM(I22:I33)</f>
        <v>12949</v>
      </c>
      <c r="J36" s="29">
        <f>SUM(J22:J33)</f>
        <v>11675</v>
      </c>
    </row>
    <row r="37" ht="11.25">
      <c r="A37" s="65" t="s">
        <v>21</v>
      </c>
    </row>
    <row r="38" ht="11.25">
      <c r="A38" s="65" t="s">
        <v>22</v>
      </c>
    </row>
    <row r="39" spans="1:10" s="43" customFormat="1" ht="12">
      <c r="A39" s="19" t="s">
        <v>13</v>
      </c>
      <c r="B39" s="19"/>
      <c r="C39" s="20"/>
      <c r="D39" s="20"/>
      <c r="E39" s="50"/>
      <c r="F39" s="20"/>
      <c r="G39" s="20"/>
      <c r="H39" s="32"/>
      <c r="I39" s="32"/>
      <c r="J39" s="33"/>
    </row>
    <row r="40" spans="1:10" s="43" customFormat="1" ht="12" customHeight="1">
      <c r="A40" s="3"/>
      <c r="B40" s="3"/>
      <c r="C40" s="34"/>
      <c r="D40" s="34"/>
      <c r="E40" s="51"/>
      <c r="F40" s="34"/>
      <c r="G40" s="34"/>
      <c r="H40" s="34"/>
      <c r="I40" s="34"/>
      <c r="J40" s="35"/>
    </row>
    <row r="41" spans="3:10" ht="11.25" hidden="1">
      <c r="C41" s="59">
        <f>(C35-C19)*100/C19</f>
        <v>-1.0500967487942872</v>
      </c>
      <c r="D41" s="59">
        <f>(D35-D19)*100/D19</f>
        <v>-5.918446083304892</v>
      </c>
      <c r="E41" s="59"/>
      <c r="F41" s="59">
        <f>(F35-F19)*100/F19</f>
        <v>-8.482519721712805</v>
      </c>
      <c r="G41" s="59">
        <f>(G35-G19)*100/G19</f>
        <v>-6.085483223000471</v>
      </c>
      <c r="H41" s="59"/>
      <c r="I41" s="59">
        <f>(I35-I19)*100/I19</f>
        <v>5.0202757502027575</v>
      </c>
      <c r="J41" s="59">
        <f>(J35-J19)*100/J19</f>
        <v>5.379546890513584</v>
      </c>
    </row>
    <row r="43" ht="11.25" hidden="1"/>
  </sheetData>
  <sheetProtection/>
  <mergeCells count="2">
    <mergeCell ref="F3:G3"/>
    <mergeCell ref="I3:J3"/>
  </mergeCells>
  <printOptions/>
  <pageMargins left="0.75" right="0.75" top="1" bottom="1" header="0.5" footer="0.5"/>
  <pageSetup fitToHeight="1" fitToWidth="1" horizontalDpi="600" verticalDpi="600" orientation="landscape" paperSize="9" scale="97" r:id="rId1"/>
  <headerFooter alignWithMargins="0">
    <oddHeader>&amp;R&amp;F</oddHeader>
    <oddFooter>&amp;LComune di Bologna - Settore Programmazione, Controlli e Statistica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Teresa Scarnati</cp:lastModifiedBy>
  <cp:lastPrinted>2015-05-14T12:35:18Z</cp:lastPrinted>
  <dcterms:created xsi:type="dcterms:W3CDTF">2003-04-29T10:37:13Z</dcterms:created>
  <dcterms:modified xsi:type="dcterms:W3CDTF">2019-10-10T09:15:12Z</dcterms:modified>
  <cp:category/>
  <cp:version/>
  <cp:contentType/>
  <cp:contentStatus/>
</cp:coreProperties>
</file>