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45" windowWidth="5970" windowHeight="6540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'Tavola'!$B$1:$AG$33</definedName>
    <definedName name="_xlnm.Print_Area" localSheetId="1">'Tavola_9_Quartieri'!$A$1:$Y$30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1">'Tavola_9_Quartieri'!#REF!</definedName>
    <definedName name="Tav.4.3">'Tavola'!#REF!</definedName>
    <definedName name="Tema">#REF!</definedName>
    <definedName name="_xlnm.Print_Titles" localSheetId="0">'Tavola'!$B:$B,'Tavola'!$1:$2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<sst xmlns="http://schemas.openxmlformats.org/spreadsheetml/2006/main" count="127" uniqueCount="96">
  <si>
    <t xml:space="preserve">Quartieri e zone  </t>
  </si>
  <si>
    <t xml:space="preserve">1992-
1993 </t>
  </si>
  <si>
    <t>1993-
1994</t>
  </si>
  <si>
    <t>1994-
1995</t>
  </si>
  <si>
    <t>1995-
1996</t>
  </si>
  <si>
    <t>1996-
1997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</si>
  <si>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</si>
  <si>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</si>
  <si>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</si>
  <si>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</si>
  <si>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</si>
  <si>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</si>
  <si>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</si>
  <si>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Borgo Panigale</t>
  </si>
  <si>
    <t>Navile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</si>
  <si>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</si>
  <si>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</si>
  <si>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</si>
  <si>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</si>
  <si>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</si>
  <si>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</si>
  <si>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</si>
  <si>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</si>
  <si>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</si>
  <si>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</si>
  <si>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</si>
  <si>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</si>
  <si>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</si>
  <si>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</si>
  <si>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</si>
  <si>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</si>
  <si>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</si>
  <si>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</si>
  <si>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</si>
  <si>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</si>
  <si>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>Savena</t>
  </si>
  <si>
    <t xml:space="preserve">   Mazzini</t>
  </si>
  <si>
    <t xml:space="preserve">   San Ruffillo</t>
  </si>
  <si>
    <t>Bologna</t>
  </si>
  <si>
    <t>LA TAVOLA DEL TOTALE PUBBLICHE+AUTONOME</t>
  </si>
  <si>
    <t>si aggiorna automaticamente come somma delle tavole delle scuole pubbliche + autonome N.B. RICORDARSI DI APRIRE LA TAVOLA PER AGGIORNARE LE VARIAZIONI</t>
  </si>
  <si>
    <t>IL PROSSIMO ANNO COPIARE LE FORMULE NELLA NUOVA COLONNA</t>
  </si>
  <si>
    <t>2004-
2005</t>
  </si>
  <si>
    <t>2005-
2006</t>
  </si>
  <si>
    <t>2006-
2007</t>
  </si>
  <si>
    <t>2007-
2008</t>
  </si>
  <si>
    <t>2008-
2009</t>
  </si>
  <si>
    <t>Scuole primarie  non statali - Alunni iscritti per quartiere e zona</t>
  </si>
  <si>
    <t>2009-2010</t>
  </si>
  <si>
    <t>2010-2011</t>
  </si>
  <si>
    <t>2011-2012</t>
  </si>
  <si>
    <t xml:space="preserve">2012-2013 </t>
  </si>
  <si>
    <t>2013-2014</t>
  </si>
  <si>
    <t xml:space="preserve">2014-2015 </t>
  </si>
  <si>
    <t>2014-2015</t>
  </si>
  <si>
    <t xml:space="preserve">2015-2016 </t>
  </si>
  <si>
    <t>dall'anno scolastico 1992-1993 al 2015-2016</t>
  </si>
  <si>
    <t>2009-
2010</t>
  </si>
  <si>
    <t>2012-2013</t>
  </si>
  <si>
    <t>2015-2016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</si>
  <si>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</si>
  <si>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</si>
  <si>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</si>
  <si>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</si>
  <si>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</si>
  <si>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</si>
  <si>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</si>
  <si>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</si>
  <si>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</si>
  <si>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</si>
  <si>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</si>
  <si>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</si>
  <si>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</si>
  <si>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</si>
  <si>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</si>
  <si>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</si>
  <si>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</si>
  <si>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</si>
  <si>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</si>
  <si>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</si>
  <si>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</si>
  <si>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</si>
  <si>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</si>
  <si>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Quartiere </t>
  </si>
  <si>
    <t>Zona</t>
  </si>
  <si>
    <t>(vecchia serie)</t>
  </si>
  <si>
    <t>Nota: Dal 7 giugno 2016 è entrata ufficialmente in vigore la nuova articolazione amministrativa che ha portato a una riduzione delle circoscrizioni (quartieri) da 9 a 6.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</si>
  <si>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</si>
  <si>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</si>
  <si>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</si>
  <si>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</si>
  <si>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</si>
  <si>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</si>
  <si>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</si>
  <si>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dall'anno scolastico 1992-1993 al 2022-2023</t>
  </si>
  <si>
    <t>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</si>
</sst>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/m"/>
    <numFmt numFmtId="185" formatCode="h\:mm\ AM/PM"/>
    <numFmt numFmtId="186" formatCode="h\:mm\:ss\ AM/PM"/>
    <numFmt numFmtId="187" formatCode="h\:mm"/>
    <numFmt numFmtId="188" formatCode="h\:mm\:ss"/>
    <numFmt numFmtId="189" formatCode="d/m/yy\ h\:mm"/>
    <numFmt numFmtId="190" formatCode="&quot;L.&quot;#,##0"/>
    <numFmt numFmtId="191" formatCode="#,##0.0"/>
    <numFmt numFmtId="192" formatCode="0.0"/>
    <numFmt numFmtId="193" formatCode="d\-mmm\-yy"/>
    <numFmt numFmtId="194" formatCode="d\-mmm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\ \ \ \ \ \ \ \ \ \ \ \ \ \ \ @"/>
    <numFmt numFmtId="201" formatCode="\ \ \ @"/>
    <numFmt numFmtId="202" formatCode="#,##0.000"/>
  </numFmts>
  <fonts count="54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b/>
      <sz val="11"/>
      <name val="Helvetica-Narrow"/>
      <family val="0"/>
    </font>
    <font>
      <sz val="10"/>
      <name val="Helv"/>
      <family val="0"/>
    </font>
    <font>
      <sz val="10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b/>
      <sz val="8"/>
      <name val="Helvetica-Narrow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" fillId="0" borderId="0" applyNumberFormat="0" applyAlignment="0" applyProtection="0"/>
    <xf numFmtId="190" fontId="0" fillId="0" borderId="4" applyNumberFormat="0" applyAlignment="0" applyProtection="0"/>
    <xf numFmtId="190" fontId="0" fillId="0" borderId="5" applyNumberFormat="0" applyAlignment="0" applyProtection="0"/>
    <xf numFmtId="0" fontId="42" fillId="28" borderId="1" applyNumberFormat="0" applyAlignment="0" applyProtection="0"/>
    <xf numFmtId="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190" fontId="9" fillId="0" borderId="0" applyNumberFormat="0" applyAlignment="0" applyProtection="0"/>
    <xf numFmtId="0" fontId="44" fillId="20" borderId="7" applyNumberFormat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90" fontId="10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7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3" fontId="13" fillId="0" borderId="0" xfId="0" applyNumberFormat="1" applyFont="1" applyAlignment="1" applyProtection="1">
      <alignment vertical="center"/>
      <protection/>
    </xf>
    <xf numFmtId="3" fontId="14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 locked="0"/>
    </xf>
    <xf numFmtId="3" fontId="15" fillId="0" borderId="0" xfId="44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" fontId="16" fillId="0" borderId="0" xfId="44" applyNumberFormat="1" applyFont="1" applyBorder="1" applyAlignment="1" applyProtection="1">
      <alignment/>
      <protection locked="0"/>
    </xf>
    <xf numFmtId="3" fontId="14" fillId="0" borderId="12" xfId="0" applyNumberFormat="1" applyFont="1" applyBorder="1" applyAlignment="1" applyProtection="1">
      <alignment vertical="top"/>
      <protection locked="0"/>
    </xf>
    <xf numFmtId="1" fontId="14" fillId="0" borderId="12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3" fontId="13" fillId="0" borderId="13" xfId="0" applyNumberFormat="1" applyFont="1" applyBorder="1" applyAlignment="1" applyProtection="1">
      <alignment/>
      <protection locked="0"/>
    </xf>
    <xf numFmtId="3" fontId="13" fillId="0" borderId="13" xfId="0" applyNumberFormat="1" applyFont="1" applyFill="1" applyBorder="1" applyAlignment="1" applyProtection="1">
      <alignment/>
      <protection locked="0"/>
    </xf>
    <xf numFmtId="3" fontId="17" fillId="0" borderId="0" xfId="53" applyNumberFormat="1" applyFont="1" applyAlignment="1" applyProtection="1">
      <alignment/>
      <protection locked="0"/>
    </xf>
    <xf numFmtId="0" fontId="13" fillId="0" borderId="5" xfId="0" applyFont="1" applyBorder="1" applyAlignment="1">
      <alignment/>
    </xf>
    <xf numFmtId="3" fontId="13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5" fillId="0" borderId="0" xfId="44" applyFont="1" applyBorder="1" applyAlignment="1" applyProtection="1">
      <alignment/>
      <protection locked="0"/>
    </xf>
    <xf numFmtId="0" fontId="17" fillId="0" borderId="0" xfId="0" applyNumberFormat="1" applyFont="1" applyAlignment="1" applyProtection="1" quotePrefix="1">
      <alignment vertical="center"/>
      <protection locked="0"/>
    </xf>
    <xf numFmtId="0" fontId="14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9" fillId="0" borderId="0" xfId="51" applyFont="1">
      <alignment/>
      <protection/>
    </xf>
    <xf numFmtId="3" fontId="19" fillId="0" borderId="0" xfId="51" applyNumberFormat="1" applyFont="1">
      <alignment/>
      <protection/>
    </xf>
    <xf numFmtId="0" fontId="13" fillId="0" borderId="13" xfId="0" applyFont="1" applyBorder="1" applyAlignment="1" applyProtection="1">
      <alignment vertical="center"/>
      <protection/>
    </xf>
    <xf numFmtId="3" fontId="13" fillId="0" borderId="13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/>
      <protection locked="0"/>
    </xf>
    <xf numFmtId="3" fontId="16" fillId="0" borderId="13" xfId="44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9" fillId="0" borderId="0" xfId="51" applyFont="1" applyAlignment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_2_1_19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42672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>
          <a:off x="42672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Zeros="0" tabSelected="1" zoomScalePageLayoutView="0" workbookViewId="0" topLeftCell="A1">
      <selection activeCell="I32" sqref="I32"/>
    </sheetView>
  </sheetViews>
  <sheetFormatPr defaultColWidth="10.875" defaultRowHeight="12"/>
  <cols>
    <col min="1" max="1" width="19.25390625" style="2" customWidth="1"/>
    <col min="2" max="2" width="22.75390625" style="1" customWidth="1"/>
    <col min="3" max="4" width="7.00390625" style="1" customWidth="1"/>
    <col min="5" max="15" width="7.125" style="1" customWidth="1"/>
    <col min="16" max="33" width="7.125" style="2" customWidth="1"/>
    <col min="34" max="16384" width="10.875" style="2" customWidth="1"/>
  </cols>
  <sheetData>
    <row r="1" spans="1:33" ht="15" customHeight="1">
      <c r="A1" s="13" t="s">
        <v>47</v>
      </c>
      <c r="B1" s="13"/>
      <c r="C1" s="13"/>
      <c r="D1" s="1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5" customHeight="1">
      <c r="A2" s="49" t="s">
        <v>94</v>
      </c>
      <c r="B2" s="49"/>
      <c r="C2" s="16"/>
      <c r="D2" s="1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8"/>
      <c r="X2" s="37"/>
      <c r="Y2" s="38"/>
      <c r="Z2" s="39"/>
      <c r="AA2" s="38"/>
      <c r="AB2" s="38"/>
      <c r="AC2" s="38"/>
      <c r="AD2" s="38"/>
      <c r="AE2" s="37"/>
      <c r="AF2" s="37"/>
      <c r="AG2" s="37"/>
    </row>
    <row r="3" spans="1:256" s="3" customFormat="1" ht="24.75" customHeight="1">
      <c r="A3" s="48" t="s">
        <v>83</v>
      </c>
      <c r="B3" s="48" t="s">
        <v>84</v>
      </c>
      <c r="C3" s="18" t="s">
        <v>95</v>
      </c>
      <c r="D3" s="18" t="s">
        <v>93</v>
      </c>
      <c r="E3" s="18" t="s">
        <v>91</v>
      </c>
      <c r="F3" s="18" t="s">
        <v>90</v>
      </c>
      <c r="G3" s="18" t="s">
        <v>89</v>
      </c>
      <c r="H3" s="18" t="s">
        <v>88</v>
      </c>
      <c r="I3" s="18" t="s">
        <v>87</v>
      </c>
      <c r="J3" s="18" t="s">
        <v>59</v>
      </c>
      <c r="K3" s="18" t="s">
        <v>54</v>
      </c>
      <c r="L3" s="18" t="s">
        <v>52</v>
      </c>
      <c r="M3" s="18" t="s">
        <v>58</v>
      </c>
      <c r="N3" s="18" t="s">
        <v>50</v>
      </c>
      <c r="O3" s="18" t="s">
        <v>49</v>
      </c>
      <c r="P3" s="18" t="s">
        <v>57</v>
      </c>
      <c r="Q3" s="18" t="s">
        <v>46</v>
      </c>
      <c r="R3" s="18" t="s">
        <v>45</v>
      </c>
      <c r="S3" s="18" t="s">
        <v>44</v>
      </c>
      <c r="T3" s="18" t="s">
        <v>43</v>
      </c>
      <c r="U3" s="18" t="s">
        <v>42</v>
      </c>
      <c r="V3" s="18" t="s">
        <v>12</v>
      </c>
      <c r="W3" s="18" t="s">
        <v>11</v>
      </c>
      <c r="X3" s="18" t="s">
        <v>10</v>
      </c>
      <c r="Y3" s="18" t="s">
        <v>9</v>
      </c>
      <c r="Z3" s="18" t="s">
        <v>8</v>
      </c>
      <c r="AA3" s="18" t="s">
        <v>7</v>
      </c>
      <c r="AB3" s="18" t="s">
        <v>6</v>
      </c>
      <c r="AC3" s="18" t="s">
        <v>5</v>
      </c>
      <c r="AD3" s="18" t="s">
        <v>4</v>
      </c>
      <c r="AE3" s="18" t="s">
        <v>3</v>
      </c>
      <c r="AF3" s="18" t="s">
        <v>2</v>
      </c>
      <c r="AG3" s="18" t="s">
        <v>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2" customHeight="1">
      <c r="A4" s="54" t="s">
        <v>60</v>
      </c>
      <c r="B4" s="41"/>
      <c r="C4" s="19">
        <f aca="true" t="shared" si="0" ref="C4:AG4">SUM(C5:C7)</f>
        <v>226</v>
      </c>
      <c r="D4" s="19">
        <f t="shared" si="0"/>
        <v>225</v>
      </c>
      <c r="E4" s="19">
        <f t="shared" si="0"/>
        <v>221</v>
      </c>
      <c r="F4" s="19">
        <f t="shared" si="0"/>
        <v>215</v>
      </c>
      <c r="G4" s="19">
        <f t="shared" si="0"/>
        <v>211</v>
      </c>
      <c r="H4" s="19">
        <f t="shared" si="0"/>
        <v>212</v>
      </c>
      <c r="I4" s="19">
        <f t="shared" si="0"/>
        <v>210</v>
      </c>
      <c r="J4" s="19">
        <f t="shared" si="0"/>
        <v>216</v>
      </c>
      <c r="K4" s="19">
        <f t="shared" si="0"/>
        <v>210</v>
      </c>
      <c r="L4" s="19">
        <f t="shared" si="0"/>
        <v>212</v>
      </c>
      <c r="M4" s="19">
        <f t="shared" si="0"/>
        <v>205</v>
      </c>
      <c r="N4" s="19">
        <f t="shared" si="0"/>
        <v>196</v>
      </c>
      <c r="O4" s="19">
        <f t="shared" si="0"/>
        <v>207</v>
      </c>
      <c r="P4" s="19">
        <f t="shared" si="0"/>
        <v>206</v>
      </c>
      <c r="Q4" s="19">
        <f t="shared" si="0"/>
        <v>200</v>
      </c>
      <c r="R4" s="19">
        <f t="shared" si="0"/>
        <v>198</v>
      </c>
      <c r="S4" s="19">
        <f t="shared" si="0"/>
        <v>203</v>
      </c>
      <c r="T4" s="19">
        <f t="shared" si="0"/>
        <v>190</v>
      </c>
      <c r="U4" s="19">
        <f t="shared" si="0"/>
        <v>197</v>
      </c>
      <c r="V4" s="19">
        <f t="shared" si="0"/>
        <v>194</v>
      </c>
      <c r="W4" s="19">
        <f t="shared" si="0"/>
        <v>93</v>
      </c>
      <c r="X4" s="19">
        <f t="shared" si="0"/>
        <v>103</v>
      </c>
      <c r="Y4" s="19">
        <f t="shared" si="0"/>
        <v>104</v>
      </c>
      <c r="Z4" s="19">
        <f t="shared" si="0"/>
        <v>104</v>
      </c>
      <c r="AA4" s="19">
        <f t="shared" si="0"/>
        <v>103</v>
      </c>
      <c r="AB4" s="19">
        <f t="shared" si="0"/>
        <v>99</v>
      </c>
      <c r="AC4" s="19">
        <f t="shared" si="0"/>
        <v>99</v>
      </c>
      <c r="AD4" s="19">
        <f t="shared" si="0"/>
        <v>99</v>
      </c>
      <c r="AE4" s="19">
        <f t="shared" si="0"/>
        <v>94</v>
      </c>
      <c r="AF4" s="19">
        <f t="shared" si="0"/>
        <v>98</v>
      </c>
      <c r="AG4" s="19">
        <f t="shared" si="0"/>
        <v>100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2" customHeight="1">
      <c r="A5" s="55"/>
      <c r="B5" s="14" t="s">
        <v>61</v>
      </c>
      <c r="C5" s="14"/>
      <c r="D5" s="14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40"/>
      <c r="Q5" s="40"/>
      <c r="R5" s="40"/>
      <c r="S5" s="40"/>
      <c r="T5" s="40"/>
      <c r="U5" s="4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6" customFormat="1" ht="12" customHeight="1">
      <c r="A6" s="56"/>
      <c r="B6" s="14" t="s">
        <v>62</v>
      </c>
      <c r="C6" s="14">
        <v>226</v>
      </c>
      <c r="D6" s="14">
        <v>225</v>
      </c>
      <c r="E6" s="29">
        <v>221</v>
      </c>
      <c r="F6" s="29">
        <v>215</v>
      </c>
      <c r="G6" s="29">
        <v>211</v>
      </c>
      <c r="H6" s="29">
        <v>212</v>
      </c>
      <c r="I6" s="29">
        <v>210</v>
      </c>
      <c r="J6" s="29">
        <v>216</v>
      </c>
      <c r="K6" s="29">
        <v>210</v>
      </c>
      <c r="L6" s="29">
        <v>212</v>
      </c>
      <c r="M6" s="29">
        <v>205</v>
      </c>
      <c r="N6" s="29">
        <v>196</v>
      </c>
      <c r="O6" s="29">
        <v>207</v>
      </c>
      <c r="P6" s="40">
        <v>206</v>
      </c>
      <c r="Q6" s="40">
        <v>200</v>
      </c>
      <c r="R6" s="40">
        <v>198</v>
      </c>
      <c r="S6" s="40">
        <v>203</v>
      </c>
      <c r="T6" s="40">
        <v>190</v>
      </c>
      <c r="U6" s="40">
        <v>197</v>
      </c>
      <c r="V6" s="22">
        <v>194</v>
      </c>
      <c r="W6" s="22">
        <v>93</v>
      </c>
      <c r="X6" s="22">
        <v>103</v>
      </c>
      <c r="Y6" s="22">
        <v>104</v>
      </c>
      <c r="Z6" s="22">
        <v>104</v>
      </c>
      <c r="AA6" s="22">
        <v>103</v>
      </c>
      <c r="AB6" s="22">
        <v>99</v>
      </c>
      <c r="AC6" s="22">
        <v>99</v>
      </c>
      <c r="AD6" s="22">
        <v>99</v>
      </c>
      <c r="AE6" s="22">
        <v>94</v>
      </c>
      <c r="AF6" s="22">
        <v>98</v>
      </c>
      <c r="AG6" s="22">
        <v>100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6" customFormat="1" ht="12" customHeight="1">
      <c r="A7" s="56"/>
      <c r="B7" s="14" t="s">
        <v>63</v>
      </c>
      <c r="C7" s="14"/>
      <c r="D7" s="1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0"/>
      <c r="Q7" s="40"/>
      <c r="R7" s="40"/>
      <c r="S7" s="40"/>
      <c r="T7" s="40"/>
      <c r="U7" s="40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6" customFormat="1" ht="12" customHeight="1">
      <c r="A8" s="57" t="s">
        <v>14</v>
      </c>
      <c r="B8" s="42"/>
      <c r="C8" s="43">
        <f aca="true" t="shared" si="1" ref="C8:AG8">SUM(C9:C11)</f>
        <v>251</v>
      </c>
      <c r="D8" s="43">
        <f t="shared" si="1"/>
        <v>257</v>
      </c>
      <c r="E8" s="43">
        <f t="shared" si="1"/>
        <v>262</v>
      </c>
      <c r="F8" s="43">
        <f t="shared" si="1"/>
        <v>275</v>
      </c>
      <c r="G8" s="43">
        <f t="shared" si="1"/>
        <v>277</v>
      </c>
      <c r="H8" s="43">
        <f t="shared" si="1"/>
        <v>281</v>
      </c>
      <c r="I8" s="43">
        <f t="shared" si="1"/>
        <v>288</v>
      </c>
      <c r="J8" s="43">
        <f t="shared" si="1"/>
        <v>290</v>
      </c>
      <c r="K8" s="43">
        <f t="shared" si="1"/>
        <v>290</v>
      </c>
      <c r="L8" s="43">
        <f t="shared" si="1"/>
        <v>290</v>
      </c>
      <c r="M8" s="43">
        <f t="shared" si="1"/>
        <v>283</v>
      </c>
      <c r="N8" s="43">
        <f t="shared" si="1"/>
        <v>278</v>
      </c>
      <c r="O8" s="43">
        <f t="shared" si="1"/>
        <v>279</v>
      </c>
      <c r="P8" s="43">
        <f t="shared" si="1"/>
        <v>277</v>
      </c>
      <c r="Q8" s="43">
        <f t="shared" si="1"/>
        <v>267</v>
      </c>
      <c r="R8" s="43">
        <f t="shared" si="1"/>
        <v>268</v>
      </c>
      <c r="S8" s="43">
        <f t="shared" si="1"/>
        <v>269</v>
      </c>
      <c r="T8" s="43">
        <f t="shared" si="1"/>
        <v>264</v>
      </c>
      <c r="U8" s="43">
        <f t="shared" si="1"/>
        <v>265</v>
      </c>
      <c r="V8" s="43">
        <f t="shared" si="1"/>
        <v>271</v>
      </c>
      <c r="W8" s="43">
        <f t="shared" si="1"/>
        <v>272</v>
      </c>
      <c r="X8" s="43">
        <f t="shared" si="1"/>
        <v>248</v>
      </c>
      <c r="Y8" s="43">
        <f t="shared" si="1"/>
        <v>231</v>
      </c>
      <c r="Z8" s="43">
        <f t="shared" si="1"/>
        <v>207</v>
      </c>
      <c r="AA8" s="43">
        <f t="shared" si="1"/>
        <v>177</v>
      </c>
      <c r="AB8" s="43">
        <f t="shared" si="1"/>
        <v>153</v>
      </c>
      <c r="AC8" s="43">
        <f t="shared" si="1"/>
        <v>152</v>
      </c>
      <c r="AD8" s="43">
        <f t="shared" si="1"/>
        <v>151</v>
      </c>
      <c r="AE8" s="43">
        <f t="shared" si="1"/>
        <v>155</v>
      </c>
      <c r="AF8" s="43">
        <f t="shared" si="1"/>
        <v>157</v>
      </c>
      <c r="AG8" s="43">
        <f t="shared" si="1"/>
        <v>155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5" customFormat="1" ht="12" customHeight="1">
      <c r="A9" s="55"/>
      <c r="B9" s="14" t="s">
        <v>64</v>
      </c>
      <c r="C9" s="14">
        <v>251</v>
      </c>
      <c r="D9" s="14">
        <v>257</v>
      </c>
      <c r="E9" s="11">
        <v>262</v>
      </c>
      <c r="F9" s="11">
        <v>275</v>
      </c>
      <c r="G9" s="11">
        <v>277</v>
      </c>
      <c r="H9" s="11">
        <v>281</v>
      </c>
      <c r="I9" s="11">
        <v>288</v>
      </c>
      <c r="J9" s="11">
        <v>290</v>
      </c>
      <c r="K9" s="11">
        <v>290</v>
      </c>
      <c r="L9" s="11">
        <v>290</v>
      </c>
      <c r="M9" s="11">
        <v>283</v>
      </c>
      <c r="N9" s="11">
        <v>278</v>
      </c>
      <c r="O9" s="11">
        <v>279</v>
      </c>
      <c r="P9" s="11">
        <v>277</v>
      </c>
      <c r="Q9" s="11">
        <v>267</v>
      </c>
      <c r="R9" s="11">
        <v>268</v>
      </c>
      <c r="S9" s="11">
        <v>269</v>
      </c>
      <c r="T9" s="22">
        <v>264</v>
      </c>
      <c r="U9" s="22">
        <v>265</v>
      </c>
      <c r="V9" s="22">
        <v>271</v>
      </c>
      <c r="W9" s="22">
        <v>272</v>
      </c>
      <c r="X9" s="22">
        <v>248</v>
      </c>
      <c r="Y9" s="22">
        <v>231</v>
      </c>
      <c r="Z9" s="22">
        <v>207</v>
      </c>
      <c r="AA9" s="22">
        <v>177</v>
      </c>
      <c r="AB9" s="22">
        <v>153</v>
      </c>
      <c r="AC9" s="22">
        <v>152</v>
      </c>
      <c r="AD9" s="22">
        <v>151</v>
      </c>
      <c r="AE9" s="22">
        <v>155</v>
      </c>
      <c r="AF9" s="22">
        <v>157</v>
      </c>
      <c r="AG9" s="22">
        <v>155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6" customFormat="1" ht="12" customHeight="1">
      <c r="A10" s="56"/>
      <c r="B10" s="14" t="s">
        <v>65</v>
      </c>
      <c r="C10" s="14"/>
      <c r="D10" s="14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0"/>
      <c r="Q10" s="40"/>
      <c r="R10" s="40"/>
      <c r="S10" s="40"/>
      <c r="T10" s="40"/>
      <c r="U10" s="40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6" customFormat="1" ht="12" customHeight="1">
      <c r="A11" s="56"/>
      <c r="B11" s="14" t="s">
        <v>66</v>
      </c>
      <c r="C11" s="14"/>
      <c r="D11" s="1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0"/>
      <c r="Q11" s="40"/>
      <c r="R11" s="40"/>
      <c r="S11" s="40"/>
      <c r="T11" s="40"/>
      <c r="U11" s="40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5" customFormat="1" ht="12" customHeight="1">
      <c r="A12" s="57" t="s">
        <v>67</v>
      </c>
      <c r="B12" s="42"/>
      <c r="C12" s="43">
        <f aca="true" t="shared" si="2" ref="C12:AG12">SUM(C13:C16)</f>
        <v>655</v>
      </c>
      <c r="D12" s="43">
        <f t="shared" si="2"/>
        <v>722</v>
      </c>
      <c r="E12" s="43">
        <f t="shared" si="2"/>
        <v>759</v>
      </c>
      <c r="F12" s="43">
        <f t="shared" si="2"/>
        <v>778</v>
      </c>
      <c r="G12" s="43">
        <f t="shared" si="2"/>
        <v>797</v>
      </c>
      <c r="H12" s="43">
        <f t="shared" si="2"/>
        <v>802</v>
      </c>
      <c r="I12" s="43">
        <f t="shared" si="2"/>
        <v>801</v>
      </c>
      <c r="J12" s="43">
        <f t="shared" si="2"/>
        <v>749</v>
      </c>
      <c r="K12" s="43">
        <f t="shared" si="2"/>
        <v>689</v>
      </c>
      <c r="L12" s="43">
        <f t="shared" si="2"/>
        <v>679</v>
      </c>
      <c r="M12" s="43">
        <f t="shared" si="2"/>
        <v>676</v>
      </c>
      <c r="N12" s="43">
        <f t="shared" si="2"/>
        <v>700</v>
      </c>
      <c r="O12" s="43">
        <f t="shared" si="2"/>
        <v>699</v>
      </c>
      <c r="P12" s="43">
        <f t="shared" si="2"/>
        <v>631</v>
      </c>
      <c r="Q12" s="43">
        <f t="shared" si="2"/>
        <v>647</v>
      </c>
      <c r="R12" s="43">
        <f t="shared" si="2"/>
        <v>633</v>
      </c>
      <c r="S12" s="43">
        <f t="shared" si="2"/>
        <v>629</v>
      </c>
      <c r="T12" s="43">
        <f t="shared" si="2"/>
        <v>610</v>
      </c>
      <c r="U12" s="43">
        <f t="shared" si="2"/>
        <v>608</v>
      </c>
      <c r="V12" s="43">
        <f t="shared" si="2"/>
        <v>595</v>
      </c>
      <c r="W12" s="43">
        <f t="shared" si="2"/>
        <v>566</v>
      </c>
      <c r="X12" s="43">
        <f t="shared" si="2"/>
        <v>574</v>
      </c>
      <c r="Y12" s="43">
        <f t="shared" si="2"/>
        <v>574</v>
      </c>
      <c r="Z12" s="43">
        <f t="shared" si="2"/>
        <v>585</v>
      </c>
      <c r="AA12" s="43">
        <f t="shared" si="2"/>
        <v>615</v>
      </c>
      <c r="AB12" s="43">
        <f t="shared" si="2"/>
        <v>632</v>
      </c>
      <c r="AC12" s="43">
        <f t="shared" si="2"/>
        <v>641</v>
      </c>
      <c r="AD12" s="43">
        <f t="shared" si="2"/>
        <v>640</v>
      </c>
      <c r="AE12" s="43">
        <f t="shared" si="2"/>
        <v>671</v>
      </c>
      <c r="AF12" s="43">
        <f t="shared" si="2"/>
        <v>692</v>
      </c>
      <c r="AG12" s="43">
        <f t="shared" si="2"/>
        <v>729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6" customFormat="1" ht="12" customHeight="1">
      <c r="A13" s="56"/>
      <c r="B13" s="14" t="s">
        <v>68</v>
      </c>
      <c r="C13" s="14">
        <v>118</v>
      </c>
      <c r="D13" s="14">
        <v>117</v>
      </c>
      <c r="E13" s="11">
        <v>128</v>
      </c>
      <c r="F13" s="11">
        <v>126</v>
      </c>
      <c r="G13" s="11">
        <v>130</v>
      </c>
      <c r="H13" s="11">
        <v>124</v>
      </c>
      <c r="I13" s="11">
        <v>121</v>
      </c>
      <c r="J13" s="11">
        <v>128</v>
      </c>
      <c r="K13" s="11">
        <v>128</v>
      </c>
      <c r="L13" s="11">
        <v>125</v>
      </c>
      <c r="M13" s="11">
        <v>123</v>
      </c>
      <c r="N13" s="11">
        <v>127</v>
      </c>
      <c r="O13" s="11">
        <v>116</v>
      </c>
      <c r="P13" s="11">
        <v>117</v>
      </c>
      <c r="Q13" s="11">
        <v>114</v>
      </c>
      <c r="R13" s="11">
        <v>116</v>
      </c>
      <c r="S13" s="11">
        <v>115</v>
      </c>
      <c r="T13" s="22">
        <v>101</v>
      </c>
      <c r="U13" s="22">
        <v>103</v>
      </c>
      <c r="V13" s="22">
        <v>106</v>
      </c>
      <c r="W13" s="22">
        <v>95</v>
      </c>
      <c r="X13" s="22">
        <v>104</v>
      </c>
      <c r="Y13" s="22">
        <v>119</v>
      </c>
      <c r="Z13" s="22">
        <v>113</v>
      </c>
      <c r="AA13" s="22">
        <v>122</v>
      </c>
      <c r="AB13" s="22">
        <v>127</v>
      </c>
      <c r="AC13" s="22">
        <v>121</v>
      </c>
      <c r="AD13" s="22">
        <v>111</v>
      </c>
      <c r="AE13" s="22">
        <v>113</v>
      </c>
      <c r="AF13" s="22">
        <v>101</v>
      </c>
      <c r="AG13" s="22">
        <v>101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6" customFormat="1" ht="12" customHeight="1">
      <c r="A14" s="56"/>
      <c r="B14" s="14" t="s">
        <v>69</v>
      </c>
      <c r="C14" s="14">
        <v>179</v>
      </c>
      <c r="D14" s="14">
        <v>179</v>
      </c>
      <c r="E14" s="11">
        <v>203</v>
      </c>
      <c r="F14" s="11">
        <v>209</v>
      </c>
      <c r="G14" s="11">
        <v>224</v>
      </c>
      <c r="H14" s="11">
        <v>231</v>
      </c>
      <c r="I14" s="11">
        <v>255</v>
      </c>
      <c r="J14" s="11">
        <v>236</v>
      </c>
      <c r="K14" s="11">
        <v>234</v>
      </c>
      <c r="L14" s="11">
        <v>231</v>
      </c>
      <c r="M14" s="11">
        <v>224</v>
      </c>
      <c r="N14" s="11">
        <v>220</v>
      </c>
      <c r="O14" s="11">
        <v>222</v>
      </c>
      <c r="P14" s="11">
        <v>158</v>
      </c>
      <c r="Q14" s="11">
        <v>169</v>
      </c>
      <c r="R14" s="11">
        <v>173</v>
      </c>
      <c r="S14" s="11">
        <v>179</v>
      </c>
      <c r="T14" s="22">
        <v>181</v>
      </c>
      <c r="U14" s="22">
        <v>210</v>
      </c>
      <c r="V14" s="22">
        <v>215</v>
      </c>
      <c r="W14" s="22">
        <v>217</v>
      </c>
      <c r="X14" s="22">
        <v>225</v>
      </c>
      <c r="Y14" s="22">
        <v>220</v>
      </c>
      <c r="Z14" s="22">
        <v>227</v>
      </c>
      <c r="AA14" s="22">
        <v>246</v>
      </c>
      <c r="AB14" s="22">
        <v>250</v>
      </c>
      <c r="AC14" s="22">
        <v>260</v>
      </c>
      <c r="AD14" s="22">
        <v>274</v>
      </c>
      <c r="AE14" s="22">
        <v>301</v>
      </c>
      <c r="AF14" s="22">
        <v>321</v>
      </c>
      <c r="AG14" s="22">
        <v>353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12" customHeight="1">
      <c r="A15" s="55"/>
      <c r="B15" s="14" t="s">
        <v>70</v>
      </c>
      <c r="C15" s="14"/>
      <c r="D15" s="14">
        <v>81</v>
      </c>
      <c r="E15" s="11">
        <v>94</v>
      </c>
      <c r="F15" s="11">
        <v>101</v>
      </c>
      <c r="G15" s="11">
        <v>99</v>
      </c>
      <c r="H15" s="11">
        <v>84</v>
      </c>
      <c r="I15" s="11">
        <v>65</v>
      </c>
      <c r="J15" s="11">
        <v>39</v>
      </c>
      <c r="K15" s="11"/>
      <c r="L15" s="11"/>
      <c r="M15" s="11"/>
      <c r="N15" s="11"/>
      <c r="O15" s="11"/>
      <c r="P15" s="11"/>
      <c r="Q15" s="11"/>
      <c r="R15" s="11"/>
      <c r="S15" s="11"/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5" customFormat="1" ht="12" customHeight="1">
      <c r="A16" s="55"/>
      <c r="B16" s="14" t="s">
        <v>71</v>
      </c>
      <c r="C16" s="14">
        <v>358</v>
      </c>
      <c r="D16" s="14">
        <v>345</v>
      </c>
      <c r="E16" s="11">
        <v>334</v>
      </c>
      <c r="F16" s="11">
        <v>342</v>
      </c>
      <c r="G16" s="11">
        <v>344</v>
      </c>
      <c r="H16" s="11">
        <v>363</v>
      </c>
      <c r="I16" s="11">
        <v>360</v>
      </c>
      <c r="J16" s="11">
        <v>346</v>
      </c>
      <c r="K16" s="11">
        <v>327</v>
      </c>
      <c r="L16" s="11">
        <v>323</v>
      </c>
      <c r="M16" s="11">
        <v>329</v>
      </c>
      <c r="N16" s="11">
        <v>353</v>
      </c>
      <c r="O16" s="11">
        <v>361</v>
      </c>
      <c r="P16" s="11">
        <v>356</v>
      </c>
      <c r="Q16" s="11">
        <v>364</v>
      </c>
      <c r="R16" s="11">
        <v>344</v>
      </c>
      <c r="S16" s="11">
        <v>335</v>
      </c>
      <c r="T16" s="22">
        <v>328</v>
      </c>
      <c r="U16" s="22">
        <v>295</v>
      </c>
      <c r="V16" s="22">
        <v>274</v>
      </c>
      <c r="W16" s="22">
        <v>254</v>
      </c>
      <c r="X16" s="22">
        <v>245</v>
      </c>
      <c r="Y16" s="22">
        <v>235</v>
      </c>
      <c r="Z16" s="22">
        <v>245</v>
      </c>
      <c r="AA16" s="22">
        <v>247</v>
      </c>
      <c r="AB16" s="22">
        <v>255</v>
      </c>
      <c r="AC16" s="22">
        <v>260</v>
      </c>
      <c r="AD16" s="22">
        <v>255</v>
      </c>
      <c r="AE16" s="22">
        <v>257</v>
      </c>
      <c r="AF16" s="22">
        <v>270</v>
      </c>
      <c r="AG16" s="22">
        <v>275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6" customFormat="1" ht="12" customHeight="1">
      <c r="A17" s="54" t="s">
        <v>72</v>
      </c>
      <c r="B17" s="41"/>
      <c r="C17" s="19">
        <f aca="true" t="shared" si="3" ref="C17:AG17">SUM(C18:C19)</f>
        <v>307</v>
      </c>
      <c r="D17" s="19">
        <f t="shared" si="3"/>
        <v>302</v>
      </c>
      <c r="E17" s="19">
        <f t="shared" si="3"/>
        <v>289</v>
      </c>
      <c r="F17" s="19">
        <f t="shared" si="3"/>
        <v>283</v>
      </c>
      <c r="G17" s="19">
        <f t="shared" si="3"/>
        <v>292</v>
      </c>
      <c r="H17" s="19">
        <f t="shared" si="3"/>
        <v>292</v>
      </c>
      <c r="I17" s="19">
        <f t="shared" si="3"/>
        <v>286</v>
      </c>
      <c r="J17" s="19">
        <f t="shared" si="3"/>
        <v>283</v>
      </c>
      <c r="K17" s="19">
        <f t="shared" si="3"/>
        <v>291</v>
      </c>
      <c r="L17" s="19">
        <f t="shared" si="3"/>
        <v>284</v>
      </c>
      <c r="M17" s="19">
        <f t="shared" si="3"/>
        <v>285</v>
      </c>
      <c r="N17" s="19">
        <f t="shared" si="3"/>
        <v>292</v>
      </c>
      <c r="O17" s="19">
        <f t="shared" si="3"/>
        <v>288</v>
      </c>
      <c r="P17" s="19">
        <f t="shared" si="3"/>
        <v>290</v>
      </c>
      <c r="Q17" s="19">
        <f t="shared" si="3"/>
        <v>284</v>
      </c>
      <c r="R17" s="19">
        <f t="shared" si="3"/>
        <v>281</v>
      </c>
      <c r="S17" s="19">
        <f t="shared" si="3"/>
        <v>258</v>
      </c>
      <c r="T17" s="19">
        <f t="shared" si="3"/>
        <v>250</v>
      </c>
      <c r="U17" s="19">
        <f t="shared" si="3"/>
        <v>226</v>
      </c>
      <c r="V17" s="19">
        <f t="shared" si="3"/>
        <v>210</v>
      </c>
      <c r="W17" s="19">
        <f t="shared" si="3"/>
        <v>200</v>
      </c>
      <c r="X17" s="19">
        <f t="shared" si="3"/>
        <v>197</v>
      </c>
      <c r="Y17" s="19">
        <f t="shared" si="3"/>
        <v>199</v>
      </c>
      <c r="Z17" s="19">
        <f t="shared" si="3"/>
        <v>197</v>
      </c>
      <c r="AA17" s="19">
        <f t="shared" si="3"/>
        <v>171</v>
      </c>
      <c r="AB17" s="19">
        <f t="shared" si="3"/>
        <v>153</v>
      </c>
      <c r="AC17" s="19">
        <f t="shared" si="3"/>
        <v>129</v>
      </c>
      <c r="AD17" s="19">
        <f t="shared" si="3"/>
        <v>84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6" customFormat="1" ht="12" customHeight="1">
      <c r="A18" s="56"/>
      <c r="B18" s="14" t="s">
        <v>73</v>
      </c>
      <c r="C18" s="14"/>
      <c r="D18" s="1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0"/>
      <c r="Q18" s="40"/>
      <c r="R18" s="40"/>
      <c r="S18" s="40"/>
      <c r="T18" s="40"/>
      <c r="U18" s="40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6" customFormat="1" ht="12" customHeight="1">
      <c r="A19" s="56"/>
      <c r="B19" s="14" t="s">
        <v>74</v>
      </c>
      <c r="C19" s="14">
        <v>307</v>
      </c>
      <c r="D19" s="14">
        <v>302</v>
      </c>
      <c r="E19" s="11">
        <v>289</v>
      </c>
      <c r="F19" s="11">
        <v>283</v>
      </c>
      <c r="G19" s="11">
        <v>292</v>
      </c>
      <c r="H19" s="11">
        <v>292</v>
      </c>
      <c r="I19" s="11">
        <v>286</v>
      </c>
      <c r="J19" s="11">
        <v>283</v>
      </c>
      <c r="K19" s="11">
        <v>291</v>
      </c>
      <c r="L19" s="11">
        <v>284</v>
      </c>
      <c r="M19" s="11">
        <v>285</v>
      </c>
      <c r="N19" s="11">
        <v>292</v>
      </c>
      <c r="O19" s="11">
        <v>288</v>
      </c>
      <c r="P19" s="11">
        <v>290</v>
      </c>
      <c r="Q19" s="11">
        <v>284</v>
      </c>
      <c r="R19" s="11">
        <v>281</v>
      </c>
      <c r="S19" s="11">
        <v>258</v>
      </c>
      <c r="T19" s="22">
        <v>250</v>
      </c>
      <c r="U19" s="22">
        <v>226</v>
      </c>
      <c r="V19" s="22">
        <v>210</v>
      </c>
      <c r="W19" s="22">
        <v>200</v>
      </c>
      <c r="X19" s="22">
        <v>197</v>
      </c>
      <c r="Y19" s="22">
        <v>199</v>
      </c>
      <c r="Z19" s="22">
        <v>197</v>
      </c>
      <c r="AA19" s="22">
        <v>171</v>
      </c>
      <c r="AB19" s="22">
        <v>153</v>
      </c>
      <c r="AC19" s="22">
        <v>129</v>
      </c>
      <c r="AD19" s="22">
        <v>84</v>
      </c>
      <c r="AE19" s="22">
        <v>0</v>
      </c>
      <c r="AF19" s="22">
        <v>0</v>
      </c>
      <c r="AG19" s="22">
        <v>0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5" customFormat="1" ht="12" customHeight="1">
      <c r="A20" s="57" t="s">
        <v>25</v>
      </c>
      <c r="B20" s="42"/>
      <c r="C20" s="19">
        <f aca="true" t="shared" si="4" ref="C20:AG20">SUM(C21:C24)</f>
        <v>344</v>
      </c>
      <c r="D20" s="19">
        <f t="shared" si="4"/>
        <v>347</v>
      </c>
      <c r="E20" s="19">
        <f t="shared" si="4"/>
        <v>357</v>
      </c>
      <c r="F20" s="19">
        <f t="shared" si="4"/>
        <v>382</v>
      </c>
      <c r="G20" s="19">
        <f t="shared" si="4"/>
        <v>398</v>
      </c>
      <c r="H20" s="19">
        <f t="shared" si="4"/>
        <v>411</v>
      </c>
      <c r="I20" s="19">
        <f t="shared" si="4"/>
        <v>414</v>
      </c>
      <c r="J20" s="19">
        <f t="shared" si="4"/>
        <v>459</v>
      </c>
      <c r="K20" s="19">
        <f t="shared" si="4"/>
        <v>524</v>
      </c>
      <c r="L20" s="19">
        <f t="shared" si="4"/>
        <v>540</v>
      </c>
      <c r="M20" s="19">
        <f t="shared" si="4"/>
        <v>589</v>
      </c>
      <c r="N20" s="19">
        <f t="shared" si="4"/>
        <v>594</v>
      </c>
      <c r="O20" s="19">
        <f t="shared" si="4"/>
        <v>571</v>
      </c>
      <c r="P20" s="19">
        <f t="shared" si="4"/>
        <v>656</v>
      </c>
      <c r="Q20" s="19">
        <f t="shared" si="4"/>
        <v>670</v>
      </c>
      <c r="R20" s="19">
        <f t="shared" si="4"/>
        <v>650</v>
      </c>
      <c r="S20" s="19">
        <f t="shared" si="4"/>
        <v>659</v>
      </c>
      <c r="T20" s="19">
        <f t="shared" si="4"/>
        <v>656</v>
      </c>
      <c r="U20" s="19">
        <f t="shared" si="4"/>
        <v>623</v>
      </c>
      <c r="V20" s="19">
        <f t="shared" si="4"/>
        <v>628</v>
      </c>
      <c r="W20" s="19">
        <f t="shared" si="4"/>
        <v>639</v>
      </c>
      <c r="X20" s="19">
        <f t="shared" si="4"/>
        <v>609</v>
      </c>
      <c r="Y20" s="19">
        <f t="shared" si="4"/>
        <v>615</v>
      </c>
      <c r="Z20" s="19">
        <f t="shared" si="4"/>
        <v>623</v>
      </c>
      <c r="AA20" s="19">
        <f t="shared" si="4"/>
        <v>676</v>
      </c>
      <c r="AB20" s="19">
        <f t="shared" si="4"/>
        <v>652</v>
      </c>
      <c r="AC20" s="19">
        <f t="shared" si="4"/>
        <v>631</v>
      </c>
      <c r="AD20" s="19">
        <f t="shared" si="4"/>
        <v>680</v>
      </c>
      <c r="AE20" s="19">
        <f t="shared" si="4"/>
        <v>675</v>
      </c>
      <c r="AF20" s="19">
        <f t="shared" si="4"/>
        <v>682</v>
      </c>
      <c r="AG20" s="19">
        <f t="shared" si="4"/>
        <v>711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12" customHeight="1">
      <c r="A21" s="56"/>
      <c r="B21" s="14" t="s">
        <v>75</v>
      </c>
      <c r="C21" s="14">
        <v>79</v>
      </c>
      <c r="D21" s="14">
        <v>81</v>
      </c>
      <c r="E21" s="11">
        <v>87</v>
      </c>
      <c r="F21" s="11">
        <v>100</v>
      </c>
      <c r="G21" s="11">
        <v>100</v>
      </c>
      <c r="H21" s="11">
        <v>106</v>
      </c>
      <c r="I21" s="11">
        <v>111</v>
      </c>
      <c r="J21" s="11">
        <v>146</v>
      </c>
      <c r="K21" s="11">
        <v>153</v>
      </c>
      <c r="L21" s="11">
        <v>166</v>
      </c>
      <c r="M21" s="11">
        <v>188</v>
      </c>
      <c r="N21" s="11">
        <v>189</v>
      </c>
      <c r="O21" s="11">
        <v>165</v>
      </c>
      <c r="P21" s="11">
        <v>160</v>
      </c>
      <c r="Q21" s="11">
        <v>148</v>
      </c>
      <c r="R21" s="11">
        <v>132</v>
      </c>
      <c r="S21" s="11">
        <v>153</v>
      </c>
      <c r="T21" s="22">
        <v>155</v>
      </c>
      <c r="U21" s="22">
        <v>157</v>
      </c>
      <c r="V21" s="22">
        <v>160</v>
      </c>
      <c r="W21" s="22">
        <v>158</v>
      </c>
      <c r="X21" s="22">
        <v>145</v>
      </c>
      <c r="Y21" s="22">
        <v>143</v>
      </c>
      <c r="Z21" s="22">
        <v>138</v>
      </c>
      <c r="AA21" s="22">
        <v>145</v>
      </c>
      <c r="AB21" s="22">
        <v>129</v>
      </c>
      <c r="AC21" s="22">
        <v>124</v>
      </c>
      <c r="AD21" s="22">
        <v>127</v>
      </c>
      <c r="AE21" s="22">
        <v>126</v>
      </c>
      <c r="AF21" s="22">
        <v>124</v>
      </c>
      <c r="AG21" s="22">
        <v>138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6" customFormat="1" ht="12" customHeight="1">
      <c r="A22" s="56"/>
      <c r="B22" s="14" t="s">
        <v>76</v>
      </c>
      <c r="C22" s="14"/>
      <c r="D22" s="14"/>
      <c r="E22" s="11"/>
      <c r="F22" s="11"/>
      <c r="G22" s="11"/>
      <c r="H22" s="11"/>
      <c r="I22" s="11"/>
      <c r="J22" s="11"/>
      <c r="K22" s="11">
        <v>0</v>
      </c>
      <c r="L22" s="11">
        <v>0</v>
      </c>
      <c r="M22" s="11">
        <v>0</v>
      </c>
      <c r="N22" s="11">
        <v>0</v>
      </c>
      <c r="O22" s="11"/>
      <c r="P22" s="11">
        <v>82</v>
      </c>
      <c r="Q22" s="11">
        <v>116</v>
      </c>
      <c r="R22" s="11">
        <v>123</v>
      </c>
      <c r="S22" s="11">
        <v>118</v>
      </c>
      <c r="T22" s="22">
        <v>115</v>
      </c>
      <c r="U22" s="22">
        <v>114</v>
      </c>
      <c r="V22" s="22">
        <v>124</v>
      </c>
      <c r="W22" s="22">
        <v>125</v>
      </c>
      <c r="X22" s="22">
        <v>128</v>
      </c>
      <c r="Y22" s="22">
        <v>127</v>
      </c>
      <c r="Z22" s="22">
        <v>121</v>
      </c>
      <c r="AA22" s="22">
        <v>130</v>
      </c>
      <c r="AB22" s="22">
        <v>122</v>
      </c>
      <c r="AC22" s="22">
        <v>97</v>
      </c>
      <c r="AD22" s="22">
        <v>103</v>
      </c>
      <c r="AE22" s="22">
        <v>109</v>
      </c>
      <c r="AF22" s="22">
        <v>101</v>
      </c>
      <c r="AG22" s="22">
        <v>121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5" customFormat="1" ht="12" customHeight="1">
      <c r="A23" s="55"/>
      <c r="B23" s="14" t="s">
        <v>77</v>
      </c>
      <c r="C23" s="14"/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21</v>
      </c>
      <c r="Z23" s="22">
        <v>33</v>
      </c>
      <c r="AA23" s="22">
        <v>54</v>
      </c>
      <c r="AB23" s="22">
        <v>83</v>
      </c>
      <c r="AC23" s="22">
        <v>97</v>
      </c>
      <c r="AD23" s="22">
        <v>106</v>
      </c>
      <c r="AE23" s="22">
        <v>105</v>
      </c>
      <c r="AF23" s="22">
        <v>113</v>
      </c>
      <c r="AG23" s="22">
        <v>96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6" customFormat="1" ht="12" customHeight="1">
      <c r="A24" s="56"/>
      <c r="B24" s="14" t="s">
        <v>78</v>
      </c>
      <c r="C24" s="14">
        <v>265</v>
      </c>
      <c r="D24" s="14">
        <v>266</v>
      </c>
      <c r="E24" s="11">
        <v>270</v>
      </c>
      <c r="F24" s="11">
        <v>282</v>
      </c>
      <c r="G24" s="11">
        <v>298</v>
      </c>
      <c r="H24" s="11">
        <v>305</v>
      </c>
      <c r="I24" s="11">
        <v>303</v>
      </c>
      <c r="J24" s="11">
        <v>313</v>
      </c>
      <c r="K24" s="11">
        <v>371</v>
      </c>
      <c r="L24" s="11">
        <v>374</v>
      </c>
      <c r="M24" s="11">
        <v>401</v>
      </c>
      <c r="N24" s="11">
        <v>405</v>
      </c>
      <c r="O24" s="11">
        <v>406</v>
      </c>
      <c r="P24" s="11">
        <v>414</v>
      </c>
      <c r="Q24" s="11">
        <v>406</v>
      </c>
      <c r="R24" s="11">
        <v>395</v>
      </c>
      <c r="S24" s="11">
        <v>388</v>
      </c>
      <c r="T24" s="22">
        <v>386</v>
      </c>
      <c r="U24" s="22">
        <v>352</v>
      </c>
      <c r="V24" s="22">
        <v>344</v>
      </c>
      <c r="W24" s="22">
        <v>356</v>
      </c>
      <c r="X24" s="22">
        <v>336</v>
      </c>
      <c r="Y24" s="22">
        <v>324</v>
      </c>
      <c r="Z24" s="22">
        <v>331</v>
      </c>
      <c r="AA24" s="22">
        <v>347</v>
      </c>
      <c r="AB24" s="22">
        <v>318</v>
      </c>
      <c r="AC24" s="22">
        <v>313</v>
      </c>
      <c r="AD24" s="22">
        <v>344</v>
      </c>
      <c r="AE24" s="22">
        <v>335</v>
      </c>
      <c r="AF24" s="22">
        <v>344</v>
      </c>
      <c r="AG24" s="22">
        <v>356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6" customFormat="1" ht="12" customHeight="1">
      <c r="A25" s="57" t="s">
        <v>35</v>
      </c>
      <c r="B25" s="42"/>
      <c r="C25" s="43">
        <f aca="true" t="shared" si="5" ref="C25:AG25">SUM(C26:C27)</f>
        <v>257</v>
      </c>
      <c r="D25" s="43">
        <f t="shared" si="5"/>
        <v>253</v>
      </c>
      <c r="E25" s="43">
        <f t="shared" si="5"/>
        <v>232</v>
      </c>
      <c r="F25" s="43">
        <f t="shared" si="5"/>
        <v>216</v>
      </c>
      <c r="G25" s="43">
        <f t="shared" si="5"/>
        <v>221</v>
      </c>
      <c r="H25" s="43">
        <f t="shared" si="5"/>
        <v>237</v>
      </c>
      <c r="I25" s="43">
        <f t="shared" si="5"/>
        <v>218</v>
      </c>
      <c r="J25" s="43">
        <f t="shared" si="5"/>
        <v>220</v>
      </c>
      <c r="K25" s="43">
        <f t="shared" si="5"/>
        <v>194</v>
      </c>
      <c r="L25" s="43">
        <f t="shared" si="5"/>
        <v>186</v>
      </c>
      <c r="M25" s="43">
        <f t="shared" si="5"/>
        <v>176</v>
      </c>
      <c r="N25" s="43">
        <f t="shared" si="5"/>
        <v>161</v>
      </c>
      <c r="O25" s="43">
        <f t="shared" si="5"/>
        <v>135</v>
      </c>
      <c r="P25" s="43">
        <f t="shared" si="5"/>
        <v>122</v>
      </c>
      <c r="Q25" s="43">
        <f t="shared" si="5"/>
        <v>101</v>
      </c>
      <c r="R25" s="43">
        <f t="shared" si="5"/>
        <v>88</v>
      </c>
      <c r="S25" s="43">
        <f t="shared" si="5"/>
        <v>77</v>
      </c>
      <c r="T25" s="43">
        <f t="shared" si="5"/>
        <v>58</v>
      </c>
      <c r="U25" s="43">
        <f t="shared" si="5"/>
        <v>43</v>
      </c>
      <c r="V25" s="43">
        <f t="shared" si="5"/>
        <v>33</v>
      </c>
      <c r="W25" s="43">
        <f t="shared" si="5"/>
        <v>12</v>
      </c>
      <c r="X25" s="43">
        <f t="shared" si="5"/>
        <v>0</v>
      </c>
      <c r="Y25" s="43">
        <f t="shared" si="5"/>
        <v>0</v>
      </c>
      <c r="Z25" s="43">
        <f t="shared" si="5"/>
        <v>0</v>
      </c>
      <c r="AA25" s="43">
        <f t="shared" si="5"/>
        <v>0</v>
      </c>
      <c r="AB25" s="43">
        <f t="shared" si="5"/>
        <v>0</v>
      </c>
      <c r="AC25" s="43">
        <f t="shared" si="5"/>
        <v>0</v>
      </c>
      <c r="AD25" s="43">
        <f t="shared" si="5"/>
        <v>0</v>
      </c>
      <c r="AE25" s="43">
        <f t="shared" si="5"/>
        <v>0</v>
      </c>
      <c r="AF25" s="43">
        <f t="shared" si="5"/>
        <v>0</v>
      </c>
      <c r="AG25" s="43">
        <f t="shared" si="5"/>
        <v>0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" customHeight="1">
      <c r="A26" s="55"/>
      <c r="B26" s="14" t="s">
        <v>79</v>
      </c>
      <c r="C26" s="14"/>
      <c r="D26" s="1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6" customFormat="1" ht="12" customHeight="1">
      <c r="A27" s="56"/>
      <c r="B27" s="14" t="s">
        <v>80</v>
      </c>
      <c r="C27" s="14">
        <v>257</v>
      </c>
      <c r="D27" s="14">
        <v>253</v>
      </c>
      <c r="E27" s="11">
        <v>232</v>
      </c>
      <c r="F27" s="11">
        <v>216</v>
      </c>
      <c r="G27" s="11">
        <v>221</v>
      </c>
      <c r="H27" s="11">
        <v>237</v>
      </c>
      <c r="I27" s="11">
        <v>218</v>
      </c>
      <c r="J27" s="11">
        <v>220</v>
      </c>
      <c r="K27" s="11">
        <v>194</v>
      </c>
      <c r="L27" s="11">
        <v>186</v>
      </c>
      <c r="M27" s="11">
        <v>176</v>
      </c>
      <c r="N27" s="11">
        <v>161</v>
      </c>
      <c r="O27" s="11">
        <v>135</v>
      </c>
      <c r="P27" s="11">
        <v>122</v>
      </c>
      <c r="Q27" s="11">
        <v>101</v>
      </c>
      <c r="R27" s="11">
        <v>88</v>
      </c>
      <c r="S27" s="11">
        <v>77</v>
      </c>
      <c r="T27" s="22">
        <v>58</v>
      </c>
      <c r="U27" s="22">
        <v>43</v>
      </c>
      <c r="V27" s="22">
        <v>33</v>
      </c>
      <c r="W27" s="22">
        <v>12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6" customFormat="1" ht="12" customHeight="1">
      <c r="A28" s="58" t="s">
        <v>81</v>
      </c>
      <c r="B28" s="44"/>
      <c r="C28" s="45">
        <f>+C14+C23+C22+C15</f>
        <v>179</v>
      </c>
      <c r="D28" s="45">
        <f aca="true" t="shared" si="6" ref="D28:AG28">+D14+D23+D22+D15</f>
        <v>260</v>
      </c>
      <c r="E28" s="45">
        <f t="shared" si="6"/>
        <v>297</v>
      </c>
      <c r="F28" s="45">
        <f t="shared" si="6"/>
        <v>310</v>
      </c>
      <c r="G28" s="45">
        <f t="shared" si="6"/>
        <v>323</v>
      </c>
      <c r="H28" s="45">
        <f t="shared" si="6"/>
        <v>315</v>
      </c>
      <c r="I28" s="45">
        <f t="shared" si="6"/>
        <v>320</v>
      </c>
      <c r="J28" s="45">
        <f t="shared" si="6"/>
        <v>275</v>
      </c>
      <c r="K28" s="45">
        <f t="shared" si="6"/>
        <v>234</v>
      </c>
      <c r="L28" s="45">
        <f t="shared" si="6"/>
        <v>231</v>
      </c>
      <c r="M28" s="45">
        <f t="shared" si="6"/>
        <v>224</v>
      </c>
      <c r="N28" s="45">
        <f t="shared" si="6"/>
        <v>220</v>
      </c>
      <c r="O28" s="45">
        <f t="shared" si="6"/>
        <v>222</v>
      </c>
      <c r="P28" s="45">
        <f t="shared" si="6"/>
        <v>240</v>
      </c>
      <c r="Q28" s="45">
        <f t="shared" si="6"/>
        <v>285</v>
      </c>
      <c r="R28" s="45">
        <f t="shared" si="6"/>
        <v>296</v>
      </c>
      <c r="S28" s="45">
        <f t="shared" si="6"/>
        <v>297</v>
      </c>
      <c r="T28" s="45">
        <f t="shared" si="6"/>
        <v>296</v>
      </c>
      <c r="U28" s="45">
        <f t="shared" si="6"/>
        <v>324</v>
      </c>
      <c r="V28" s="45">
        <f t="shared" si="6"/>
        <v>339</v>
      </c>
      <c r="W28" s="45">
        <f t="shared" si="6"/>
        <v>342</v>
      </c>
      <c r="X28" s="45">
        <f t="shared" si="6"/>
        <v>353</v>
      </c>
      <c r="Y28" s="45">
        <f t="shared" si="6"/>
        <v>368</v>
      </c>
      <c r="Z28" s="45">
        <f t="shared" si="6"/>
        <v>381</v>
      </c>
      <c r="AA28" s="45">
        <f t="shared" si="6"/>
        <v>430</v>
      </c>
      <c r="AB28" s="45">
        <f t="shared" si="6"/>
        <v>455</v>
      </c>
      <c r="AC28" s="45">
        <f t="shared" si="6"/>
        <v>454</v>
      </c>
      <c r="AD28" s="45">
        <f t="shared" si="6"/>
        <v>483</v>
      </c>
      <c r="AE28" s="45">
        <f t="shared" si="6"/>
        <v>515</v>
      </c>
      <c r="AF28" s="45">
        <f t="shared" si="6"/>
        <v>535</v>
      </c>
      <c r="AG28" s="45">
        <f t="shared" si="6"/>
        <v>570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7" customFormat="1" ht="12" customHeight="1">
      <c r="A29" s="58" t="s">
        <v>82</v>
      </c>
      <c r="B29" s="44"/>
      <c r="C29" s="45">
        <f>+C5+C6+C7+C9+C10+C11+C13+C16+C18+C19+C21+C24+C26+C27</f>
        <v>1861</v>
      </c>
      <c r="D29" s="45">
        <f aca="true" t="shared" si="7" ref="D29:AG29">+D5+D6+D7+D9+D10+D11+D13+D16+D18+D19+D21+D24+D26+D27</f>
        <v>1846</v>
      </c>
      <c r="E29" s="45">
        <f t="shared" si="7"/>
        <v>1823</v>
      </c>
      <c r="F29" s="45">
        <f t="shared" si="7"/>
        <v>1839</v>
      </c>
      <c r="G29" s="45">
        <f t="shared" si="7"/>
        <v>1873</v>
      </c>
      <c r="H29" s="45">
        <f t="shared" si="7"/>
        <v>1920</v>
      </c>
      <c r="I29" s="45">
        <f t="shared" si="7"/>
        <v>1897</v>
      </c>
      <c r="J29" s="45">
        <f t="shared" si="7"/>
        <v>1942</v>
      </c>
      <c r="K29" s="45">
        <f t="shared" si="7"/>
        <v>1964</v>
      </c>
      <c r="L29" s="45">
        <f t="shared" si="7"/>
        <v>1960</v>
      </c>
      <c r="M29" s="45">
        <f t="shared" si="7"/>
        <v>1990</v>
      </c>
      <c r="N29" s="45">
        <f t="shared" si="7"/>
        <v>2001</v>
      </c>
      <c r="O29" s="45">
        <f t="shared" si="7"/>
        <v>1957</v>
      </c>
      <c r="P29" s="45">
        <f t="shared" si="7"/>
        <v>1942</v>
      </c>
      <c r="Q29" s="45">
        <f t="shared" si="7"/>
        <v>1884</v>
      </c>
      <c r="R29" s="45">
        <f t="shared" si="7"/>
        <v>1822</v>
      </c>
      <c r="S29" s="45">
        <f t="shared" si="7"/>
        <v>1798</v>
      </c>
      <c r="T29" s="45">
        <f t="shared" si="7"/>
        <v>1732</v>
      </c>
      <c r="U29" s="45">
        <f t="shared" si="7"/>
        <v>1638</v>
      </c>
      <c r="V29" s="45">
        <f t="shared" si="7"/>
        <v>1592</v>
      </c>
      <c r="W29" s="45">
        <f t="shared" si="7"/>
        <v>1440</v>
      </c>
      <c r="X29" s="45">
        <f t="shared" si="7"/>
        <v>1378</v>
      </c>
      <c r="Y29" s="45">
        <f t="shared" si="7"/>
        <v>1355</v>
      </c>
      <c r="Z29" s="45">
        <f t="shared" si="7"/>
        <v>1335</v>
      </c>
      <c r="AA29" s="45">
        <f t="shared" si="7"/>
        <v>1312</v>
      </c>
      <c r="AB29" s="45">
        <f t="shared" si="7"/>
        <v>1234</v>
      </c>
      <c r="AC29" s="45">
        <f t="shared" si="7"/>
        <v>1198</v>
      </c>
      <c r="AD29" s="45">
        <f t="shared" si="7"/>
        <v>1171</v>
      </c>
      <c r="AE29" s="45">
        <f t="shared" si="7"/>
        <v>1080</v>
      </c>
      <c r="AF29" s="45">
        <f t="shared" si="7"/>
        <v>1094</v>
      </c>
      <c r="AG29" s="45">
        <f t="shared" si="7"/>
        <v>1125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33" ht="12">
      <c r="A30" s="46" t="s">
        <v>38</v>
      </c>
      <c r="B30" s="46"/>
      <c r="C30" s="47">
        <f>+C4+C8+C12+C17+C20+C25</f>
        <v>2040</v>
      </c>
      <c r="D30" s="47">
        <f aca="true" t="shared" si="8" ref="D30:AG30">+D4+D8+D12+D17+D20+D25</f>
        <v>2106</v>
      </c>
      <c r="E30" s="47">
        <f t="shared" si="8"/>
        <v>2120</v>
      </c>
      <c r="F30" s="47">
        <f t="shared" si="8"/>
        <v>2149</v>
      </c>
      <c r="G30" s="47">
        <f t="shared" si="8"/>
        <v>2196</v>
      </c>
      <c r="H30" s="47">
        <f t="shared" si="8"/>
        <v>2235</v>
      </c>
      <c r="I30" s="47">
        <f t="shared" si="8"/>
        <v>2217</v>
      </c>
      <c r="J30" s="47">
        <f t="shared" si="8"/>
        <v>2217</v>
      </c>
      <c r="K30" s="47">
        <f t="shared" si="8"/>
        <v>2198</v>
      </c>
      <c r="L30" s="47">
        <f t="shared" si="8"/>
        <v>2191</v>
      </c>
      <c r="M30" s="47">
        <f t="shared" si="8"/>
        <v>2214</v>
      </c>
      <c r="N30" s="47">
        <f t="shared" si="8"/>
        <v>2221</v>
      </c>
      <c r="O30" s="47">
        <f t="shared" si="8"/>
        <v>2179</v>
      </c>
      <c r="P30" s="47">
        <f t="shared" si="8"/>
        <v>2182</v>
      </c>
      <c r="Q30" s="47">
        <f t="shared" si="8"/>
        <v>2169</v>
      </c>
      <c r="R30" s="47">
        <f t="shared" si="8"/>
        <v>2118</v>
      </c>
      <c r="S30" s="47">
        <f t="shared" si="8"/>
        <v>2095</v>
      </c>
      <c r="T30" s="47">
        <f t="shared" si="8"/>
        <v>2028</v>
      </c>
      <c r="U30" s="47">
        <f t="shared" si="8"/>
        <v>1962</v>
      </c>
      <c r="V30" s="47">
        <f t="shared" si="8"/>
        <v>1931</v>
      </c>
      <c r="W30" s="47">
        <f t="shared" si="8"/>
        <v>1782</v>
      </c>
      <c r="X30" s="47">
        <f t="shared" si="8"/>
        <v>1731</v>
      </c>
      <c r="Y30" s="47">
        <f t="shared" si="8"/>
        <v>1723</v>
      </c>
      <c r="Z30" s="47">
        <f t="shared" si="8"/>
        <v>1716</v>
      </c>
      <c r="AA30" s="47">
        <f t="shared" si="8"/>
        <v>1742</v>
      </c>
      <c r="AB30" s="47">
        <f t="shared" si="8"/>
        <v>1689</v>
      </c>
      <c r="AC30" s="47">
        <f t="shared" si="8"/>
        <v>1652</v>
      </c>
      <c r="AD30" s="47">
        <f t="shared" si="8"/>
        <v>1654</v>
      </c>
      <c r="AE30" s="47">
        <f t="shared" si="8"/>
        <v>1595</v>
      </c>
      <c r="AF30" s="47">
        <f t="shared" si="8"/>
        <v>1629</v>
      </c>
      <c r="AG30" s="47">
        <f t="shared" si="8"/>
        <v>1695</v>
      </c>
    </row>
    <row r="31" spans="2:33" ht="6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ht="12">
      <c r="A32" s="53" t="s">
        <v>92</v>
      </c>
    </row>
    <row r="34" spans="2:33" ht="12"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2"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ht="12"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2:33" ht="12">
      <c r="B37" s="21"/>
      <c r="C37" s="21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2:33" ht="12">
      <c r="B38" s="2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2:33" ht="12"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2">
      <c r="B40" s="21"/>
      <c r="C40" s="21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2:33" ht="12">
      <c r="B41" s="21"/>
      <c r="C41" s="21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2:33" ht="12"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33" ht="12">
      <c r="B43" s="21"/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2:33" ht="12">
      <c r="B44" s="21"/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2:33" ht="12"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33" ht="12">
      <c r="B46" s="19"/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2">
      <c r="B47" s="21"/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2:33" ht="12">
      <c r="B48" s="21"/>
      <c r="C48" s="21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2:33" ht="12">
      <c r="B49" s="21"/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2:33" ht="12">
      <c r="B50" s="19"/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2:33" ht="12">
      <c r="B51" s="21"/>
      <c r="C51" s="21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2:33" ht="12"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2:33" ht="12">
      <c r="B53" s="19"/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Header>&amp;R&amp;F</oddHeader>
    <oddFooter>&amp;LComune di Bologna - Dipartimento Programmazione</oddFooter>
  </headerFooter>
  <ignoredErrors>
    <ignoredError sqref="D4:AF24 C4:C5 C7:C8 C10:C12 C17:C18 C20 C22:C23 C25:C26 C28:C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7"/>
  <sheetViews>
    <sheetView showZeros="0" zoomScale="85" zoomScaleNormal="85" zoomScalePageLayoutView="0" workbookViewId="0" topLeftCell="A1">
      <selection activeCell="A3" sqref="A3"/>
    </sheetView>
  </sheetViews>
  <sheetFormatPr defaultColWidth="10.875" defaultRowHeight="12"/>
  <cols>
    <col min="1" max="1" width="20.875" style="1" customWidth="1"/>
    <col min="2" max="12" width="7.125" style="1" customWidth="1"/>
    <col min="13" max="25" width="7.125" style="2" customWidth="1"/>
    <col min="26" max="16384" width="10.875" style="2" customWidth="1"/>
  </cols>
  <sheetData>
    <row r="1" spans="1:25" ht="15" customHeight="1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 customHeight="1">
      <c r="A2" s="16" t="s">
        <v>56</v>
      </c>
      <c r="B2" s="14"/>
      <c r="C2" s="14"/>
      <c r="D2" s="14"/>
      <c r="E2" s="50" t="s">
        <v>85</v>
      </c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2" s="3" customFormat="1" ht="24.7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42</v>
      </c>
      <c r="O3" s="18" t="s">
        <v>43</v>
      </c>
      <c r="P3" s="18" t="s">
        <v>44</v>
      </c>
      <c r="Q3" s="18" t="s">
        <v>45</v>
      </c>
      <c r="R3" s="18" t="s">
        <v>46</v>
      </c>
      <c r="S3" s="18" t="s">
        <v>48</v>
      </c>
      <c r="T3" s="18" t="s">
        <v>49</v>
      </c>
      <c r="U3" s="18" t="s">
        <v>50</v>
      </c>
      <c r="V3" s="18" t="s">
        <v>51</v>
      </c>
      <c r="W3" s="18" t="s">
        <v>52</v>
      </c>
      <c r="X3" s="18" t="s">
        <v>53</v>
      </c>
      <c r="Y3" s="18" t="s">
        <v>55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" customFormat="1" ht="12" customHeight="1">
      <c r="A4" s="19" t="s">
        <v>13</v>
      </c>
      <c r="B4" s="20">
        <v>100</v>
      </c>
      <c r="C4" s="20">
        <v>98</v>
      </c>
      <c r="D4" s="20">
        <v>94</v>
      </c>
      <c r="E4" s="20">
        <v>99</v>
      </c>
      <c r="F4" s="20">
        <v>99</v>
      </c>
      <c r="G4" s="20">
        <v>99</v>
      </c>
      <c r="H4" s="20">
        <v>103</v>
      </c>
      <c r="I4" s="20">
        <v>104</v>
      </c>
      <c r="J4" s="20">
        <v>104</v>
      </c>
      <c r="K4" s="20">
        <v>103</v>
      </c>
      <c r="L4" s="20">
        <v>93</v>
      </c>
      <c r="M4" s="20">
        <v>194</v>
      </c>
      <c r="N4" s="20">
        <v>197</v>
      </c>
      <c r="O4" s="20">
        <v>190</v>
      </c>
      <c r="P4" s="10">
        <v>203</v>
      </c>
      <c r="Q4" s="10">
        <v>198</v>
      </c>
      <c r="R4" s="10">
        <v>200</v>
      </c>
      <c r="S4" s="10">
        <v>206</v>
      </c>
      <c r="T4" s="10">
        <v>207</v>
      </c>
      <c r="U4" s="10">
        <v>196</v>
      </c>
      <c r="V4" s="10">
        <v>205</v>
      </c>
      <c r="W4" s="10">
        <v>212</v>
      </c>
      <c r="X4" s="10">
        <v>210</v>
      </c>
      <c r="Y4" s="10">
        <v>216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5" customFormat="1" ht="12" customHeight="1">
      <c r="A5" s="19" t="s">
        <v>14</v>
      </c>
      <c r="B5" s="20">
        <f>SUM(B6:B8)</f>
        <v>155</v>
      </c>
      <c r="C5" s="20">
        <f aca="true" t="shared" si="0" ref="C5:Y5">SUM(C6:C8)</f>
        <v>157</v>
      </c>
      <c r="D5" s="20">
        <f t="shared" si="0"/>
        <v>155</v>
      </c>
      <c r="E5" s="20">
        <f t="shared" si="0"/>
        <v>151</v>
      </c>
      <c r="F5" s="20">
        <f t="shared" si="0"/>
        <v>152</v>
      </c>
      <c r="G5" s="20">
        <f t="shared" si="0"/>
        <v>153</v>
      </c>
      <c r="H5" s="20">
        <f t="shared" si="0"/>
        <v>177</v>
      </c>
      <c r="I5" s="20">
        <f t="shared" si="0"/>
        <v>207</v>
      </c>
      <c r="J5" s="20">
        <f t="shared" si="0"/>
        <v>231</v>
      </c>
      <c r="K5" s="20">
        <f t="shared" si="0"/>
        <v>248</v>
      </c>
      <c r="L5" s="20">
        <f t="shared" si="0"/>
        <v>272</v>
      </c>
      <c r="M5" s="20">
        <f t="shared" si="0"/>
        <v>271</v>
      </c>
      <c r="N5" s="20">
        <f t="shared" si="0"/>
        <v>265</v>
      </c>
      <c r="O5" s="20">
        <f t="shared" si="0"/>
        <v>264</v>
      </c>
      <c r="P5" s="20">
        <f t="shared" si="0"/>
        <v>269</v>
      </c>
      <c r="Q5" s="20">
        <f t="shared" si="0"/>
        <v>268</v>
      </c>
      <c r="R5" s="20">
        <f>SUM(R6:R8)</f>
        <v>267</v>
      </c>
      <c r="S5" s="20">
        <f>SUM(S6:S8)</f>
        <v>277</v>
      </c>
      <c r="T5" s="20">
        <f t="shared" si="0"/>
        <v>279</v>
      </c>
      <c r="U5" s="20">
        <f>SUM(U6:U8)</f>
        <v>278</v>
      </c>
      <c r="V5" s="20">
        <f>SUM(V6:V8)</f>
        <v>283</v>
      </c>
      <c r="W5" s="20">
        <f>SUM(W6:W8)</f>
        <v>290</v>
      </c>
      <c r="X5" s="20">
        <f>SUM(X6:X8)</f>
        <v>290</v>
      </c>
      <c r="Y5" s="20">
        <f t="shared" si="0"/>
        <v>290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6" customFormat="1" ht="12" customHeight="1">
      <c r="A6" s="21" t="s">
        <v>15</v>
      </c>
      <c r="B6" s="22">
        <v>155</v>
      </c>
      <c r="C6" s="22">
        <v>157</v>
      </c>
      <c r="D6" s="22">
        <v>155</v>
      </c>
      <c r="E6" s="22">
        <v>151</v>
      </c>
      <c r="F6" s="22">
        <v>152</v>
      </c>
      <c r="G6" s="22">
        <v>153</v>
      </c>
      <c r="H6" s="22">
        <v>177</v>
      </c>
      <c r="I6" s="22">
        <v>207</v>
      </c>
      <c r="J6" s="22">
        <v>231</v>
      </c>
      <c r="K6" s="22">
        <v>248</v>
      </c>
      <c r="L6" s="22">
        <v>272</v>
      </c>
      <c r="M6" s="22">
        <v>271</v>
      </c>
      <c r="N6" s="22">
        <v>265</v>
      </c>
      <c r="O6" s="22">
        <v>264</v>
      </c>
      <c r="P6" s="11">
        <v>269</v>
      </c>
      <c r="Q6" s="11">
        <v>268</v>
      </c>
      <c r="R6" s="11">
        <v>267</v>
      </c>
      <c r="S6" s="11">
        <v>277</v>
      </c>
      <c r="T6" s="11">
        <v>279</v>
      </c>
      <c r="U6" s="11">
        <v>278</v>
      </c>
      <c r="V6" s="11">
        <v>283</v>
      </c>
      <c r="W6" s="11">
        <v>290</v>
      </c>
      <c r="X6" s="11">
        <v>290</v>
      </c>
      <c r="Y6" s="11">
        <v>290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6" customFormat="1" ht="12" customHeight="1">
      <c r="A7" s="21" t="s">
        <v>16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6" customFormat="1" ht="12" customHeight="1">
      <c r="A8" s="21" t="s">
        <v>17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5" customFormat="1" ht="12" customHeight="1">
      <c r="A9" s="19" t="s">
        <v>18</v>
      </c>
      <c r="B9" s="20">
        <f>B10+B11</f>
        <v>275</v>
      </c>
      <c r="C9" s="20">
        <f aca="true" t="shared" si="1" ref="C9:Y9">C10+C11</f>
        <v>270</v>
      </c>
      <c r="D9" s="20">
        <f t="shared" si="1"/>
        <v>257</v>
      </c>
      <c r="E9" s="20">
        <f t="shared" si="1"/>
        <v>255</v>
      </c>
      <c r="F9" s="20">
        <f t="shared" si="1"/>
        <v>260</v>
      </c>
      <c r="G9" s="20">
        <f t="shared" si="1"/>
        <v>255</v>
      </c>
      <c r="H9" s="20">
        <f t="shared" si="1"/>
        <v>247</v>
      </c>
      <c r="I9" s="20">
        <f t="shared" si="1"/>
        <v>245</v>
      </c>
      <c r="J9" s="20">
        <f t="shared" si="1"/>
        <v>235</v>
      </c>
      <c r="K9" s="20">
        <f t="shared" si="1"/>
        <v>245</v>
      </c>
      <c r="L9" s="20">
        <f t="shared" si="1"/>
        <v>254</v>
      </c>
      <c r="M9" s="20">
        <f t="shared" si="1"/>
        <v>274</v>
      </c>
      <c r="N9" s="20">
        <f t="shared" si="1"/>
        <v>295</v>
      </c>
      <c r="O9" s="20">
        <f t="shared" si="1"/>
        <v>328</v>
      </c>
      <c r="P9" s="20">
        <f t="shared" si="1"/>
        <v>335</v>
      </c>
      <c r="Q9" s="20">
        <f t="shared" si="1"/>
        <v>344</v>
      </c>
      <c r="R9" s="20">
        <f>R10+R11</f>
        <v>364</v>
      </c>
      <c r="S9" s="20">
        <f>S10+S11</f>
        <v>356</v>
      </c>
      <c r="T9" s="20">
        <f t="shared" si="1"/>
        <v>361</v>
      </c>
      <c r="U9" s="20">
        <f>U10+U11</f>
        <v>353</v>
      </c>
      <c r="V9" s="20">
        <f>V10+V11</f>
        <v>329</v>
      </c>
      <c r="W9" s="20">
        <f>W10+W11</f>
        <v>323</v>
      </c>
      <c r="X9" s="20">
        <f>X10+X11</f>
        <v>327</v>
      </c>
      <c r="Y9" s="20">
        <f t="shared" si="1"/>
        <v>385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6" customFormat="1" ht="12" customHeight="1">
      <c r="A10" s="21" t="s">
        <v>19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>
        <v>39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6" customFormat="1" ht="12" customHeight="1">
      <c r="A11" s="21" t="s">
        <v>20</v>
      </c>
      <c r="B11" s="22">
        <v>275</v>
      </c>
      <c r="C11" s="22">
        <v>270</v>
      </c>
      <c r="D11" s="22">
        <v>257</v>
      </c>
      <c r="E11" s="22">
        <v>255</v>
      </c>
      <c r="F11" s="22">
        <v>260</v>
      </c>
      <c r="G11" s="22">
        <v>255</v>
      </c>
      <c r="H11" s="22">
        <v>247</v>
      </c>
      <c r="I11" s="22">
        <v>245</v>
      </c>
      <c r="J11" s="22">
        <v>235</v>
      </c>
      <c r="K11" s="22">
        <v>245</v>
      </c>
      <c r="L11" s="22">
        <v>254</v>
      </c>
      <c r="M11" s="22">
        <v>274</v>
      </c>
      <c r="N11" s="22">
        <v>295</v>
      </c>
      <c r="O11" s="22">
        <v>328</v>
      </c>
      <c r="P11" s="11">
        <v>335</v>
      </c>
      <c r="Q11" s="11">
        <v>344</v>
      </c>
      <c r="R11" s="11">
        <v>364</v>
      </c>
      <c r="S11" s="11">
        <v>356</v>
      </c>
      <c r="T11" s="11">
        <v>361</v>
      </c>
      <c r="U11" s="11">
        <v>353</v>
      </c>
      <c r="V11" s="11">
        <v>329</v>
      </c>
      <c r="W11" s="11">
        <v>323</v>
      </c>
      <c r="X11" s="11">
        <v>327</v>
      </c>
      <c r="Y11" s="11">
        <v>346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5" customFormat="1" ht="12" customHeight="1">
      <c r="A12" s="19" t="s">
        <v>21</v>
      </c>
      <c r="B12" s="20">
        <f aca="true" t="shared" si="2" ref="B12:M12">B13+B14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>N13+N14</f>
        <v>0</v>
      </c>
      <c r="O12" s="20">
        <f>O13+O14</f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6" customFormat="1" ht="12" customHeight="1">
      <c r="A13" s="21" t="s">
        <v>22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6" customFormat="1" ht="12" customHeight="1">
      <c r="A14" s="21" t="s">
        <v>23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5" customFormat="1" ht="12" customHeight="1">
      <c r="A15" s="19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5" customFormat="1" ht="12" customHeight="1">
      <c r="A16" s="19" t="s">
        <v>25</v>
      </c>
      <c r="B16" s="20">
        <f aca="true" t="shared" si="3" ref="B16:Y16">SUM(B17:B19)</f>
        <v>615</v>
      </c>
      <c r="C16" s="20">
        <f t="shared" si="3"/>
        <v>569</v>
      </c>
      <c r="D16" s="20">
        <f t="shared" si="3"/>
        <v>570</v>
      </c>
      <c r="E16" s="20">
        <f t="shared" si="3"/>
        <v>574</v>
      </c>
      <c r="F16" s="20">
        <f t="shared" si="3"/>
        <v>534</v>
      </c>
      <c r="G16" s="20">
        <f t="shared" si="3"/>
        <v>569</v>
      </c>
      <c r="H16" s="20">
        <f t="shared" si="3"/>
        <v>622</v>
      </c>
      <c r="I16" s="20">
        <f t="shared" si="3"/>
        <v>590</v>
      </c>
      <c r="J16" s="20">
        <f t="shared" si="3"/>
        <v>594</v>
      </c>
      <c r="K16" s="20">
        <f t="shared" si="3"/>
        <v>609</v>
      </c>
      <c r="L16" s="20">
        <f t="shared" si="3"/>
        <v>639</v>
      </c>
      <c r="M16" s="20">
        <f t="shared" si="3"/>
        <v>628</v>
      </c>
      <c r="N16" s="20">
        <f t="shared" si="3"/>
        <v>623</v>
      </c>
      <c r="O16" s="20">
        <f t="shared" si="3"/>
        <v>656</v>
      </c>
      <c r="P16" s="20">
        <f t="shared" si="3"/>
        <v>659</v>
      </c>
      <c r="Q16" s="20">
        <f t="shared" si="3"/>
        <v>650</v>
      </c>
      <c r="R16" s="20">
        <f>SUM(R17:R19)</f>
        <v>670</v>
      </c>
      <c r="S16" s="20">
        <f>SUM(S17:S19)</f>
        <v>656</v>
      </c>
      <c r="T16" s="20">
        <f t="shared" si="3"/>
        <v>571</v>
      </c>
      <c r="U16" s="20">
        <f>SUM(U17:U19)</f>
        <v>594</v>
      </c>
      <c r="V16" s="20">
        <f>SUM(V17:V19)</f>
        <v>589</v>
      </c>
      <c r="W16" s="20">
        <f>SUM(W17:W19)</f>
        <v>540</v>
      </c>
      <c r="X16" s="20">
        <f>SUM(X17:X19)</f>
        <v>524</v>
      </c>
      <c r="Y16" s="20">
        <f t="shared" si="3"/>
        <v>459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6" customFormat="1" ht="12" customHeight="1">
      <c r="A17" s="21" t="s">
        <v>26</v>
      </c>
      <c r="B17" s="22">
        <v>138</v>
      </c>
      <c r="C17" s="22">
        <v>124</v>
      </c>
      <c r="D17" s="22">
        <v>126</v>
      </c>
      <c r="E17" s="22">
        <v>127</v>
      </c>
      <c r="F17" s="22">
        <v>124</v>
      </c>
      <c r="G17" s="22">
        <v>129</v>
      </c>
      <c r="H17" s="22">
        <v>145</v>
      </c>
      <c r="I17" s="22">
        <v>138</v>
      </c>
      <c r="J17" s="22">
        <v>143</v>
      </c>
      <c r="K17" s="22">
        <v>145</v>
      </c>
      <c r="L17" s="22">
        <v>158</v>
      </c>
      <c r="M17" s="22">
        <v>160</v>
      </c>
      <c r="N17" s="22">
        <v>157</v>
      </c>
      <c r="O17" s="22">
        <v>155</v>
      </c>
      <c r="P17" s="11">
        <v>153</v>
      </c>
      <c r="Q17" s="11">
        <v>132</v>
      </c>
      <c r="R17" s="11">
        <v>148</v>
      </c>
      <c r="S17" s="11">
        <v>160</v>
      </c>
      <c r="T17" s="11">
        <v>165</v>
      </c>
      <c r="U17" s="11">
        <v>189</v>
      </c>
      <c r="V17" s="11">
        <v>188</v>
      </c>
      <c r="W17" s="11">
        <v>166</v>
      </c>
      <c r="X17" s="11">
        <v>153</v>
      </c>
      <c r="Y17" s="11">
        <v>146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6" customFormat="1" ht="12" customHeight="1">
      <c r="A18" s="21" t="s">
        <v>27</v>
      </c>
      <c r="B18" s="22">
        <v>121</v>
      </c>
      <c r="C18" s="22">
        <v>101</v>
      </c>
      <c r="D18" s="22">
        <v>109</v>
      </c>
      <c r="E18" s="22">
        <v>103</v>
      </c>
      <c r="F18" s="22">
        <v>97</v>
      </c>
      <c r="G18" s="22">
        <v>122</v>
      </c>
      <c r="H18" s="22">
        <v>130</v>
      </c>
      <c r="I18" s="22">
        <v>121</v>
      </c>
      <c r="J18" s="22">
        <v>127</v>
      </c>
      <c r="K18" s="22">
        <v>128</v>
      </c>
      <c r="L18" s="22">
        <v>125</v>
      </c>
      <c r="M18" s="22">
        <v>124</v>
      </c>
      <c r="N18" s="22">
        <v>114</v>
      </c>
      <c r="O18" s="22">
        <v>115</v>
      </c>
      <c r="P18" s="11">
        <v>118</v>
      </c>
      <c r="Q18" s="11">
        <v>123</v>
      </c>
      <c r="R18" s="11">
        <v>116</v>
      </c>
      <c r="S18" s="11">
        <v>82</v>
      </c>
      <c r="T18" s="11"/>
      <c r="U18" s="11">
        <v>0</v>
      </c>
      <c r="V18" s="11">
        <v>0</v>
      </c>
      <c r="W18" s="11">
        <v>0</v>
      </c>
      <c r="X18" s="11">
        <v>0</v>
      </c>
      <c r="Y18" s="1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6" customFormat="1" ht="12" customHeight="1">
      <c r="A19" s="21" t="s">
        <v>28</v>
      </c>
      <c r="B19" s="22">
        <v>356</v>
      </c>
      <c r="C19" s="22">
        <v>344</v>
      </c>
      <c r="D19" s="22">
        <v>335</v>
      </c>
      <c r="E19" s="22">
        <v>344</v>
      </c>
      <c r="F19" s="22">
        <v>313</v>
      </c>
      <c r="G19" s="22">
        <v>318</v>
      </c>
      <c r="H19" s="22">
        <v>347</v>
      </c>
      <c r="I19" s="22">
        <v>331</v>
      </c>
      <c r="J19" s="22">
        <v>324</v>
      </c>
      <c r="K19" s="22">
        <v>336</v>
      </c>
      <c r="L19" s="22">
        <v>356</v>
      </c>
      <c r="M19" s="22">
        <v>344</v>
      </c>
      <c r="N19" s="22">
        <v>352</v>
      </c>
      <c r="O19" s="22">
        <v>386</v>
      </c>
      <c r="P19" s="11">
        <v>388</v>
      </c>
      <c r="Q19" s="11">
        <v>395</v>
      </c>
      <c r="R19" s="11">
        <v>406</v>
      </c>
      <c r="S19" s="11">
        <v>414</v>
      </c>
      <c r="T19" s="11">
        <v>406</v>
      </c>
      <c r="U19" s="11">
        <v>405</v>
      </c>
      <c r="V19" s="11">
        <v>401</v>
      </c>
      <c r="W19" s="11">
        <v>374</v>
      </c>
      <c r="X19" s="11">
        <v>371</v>
      </c>
      <c r="Y19" s="11">
        <v>313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5" customFormat="1" ht="12" customHeight="1">
      <c r="A20" s="19" t="s">
        <v>29</v>
      </c>
      <c r="B20" s="20">
        <f aca="true" t="shared" si="4" ref="B20:Y20">B21+B22</f>
        <v>96</v>
      </c>
      <c r="C20" s="20">
        <f t="shared" si="4"/>
        <v>113</v>
      </c>
      <c r="D20" s="20">
        <f t="shared" si="4"/>
        <v>105</v>
      </c>
      <c r="E20" s="20">
        <f t="shared" si="4"/>
        <v>190</v>
      </c>
      <c r="F20" s="20">
        <f t="shared" si="4"/>
        <v>226</v>
      </c>
      <c r="G20" s="20">
        <f t="shared" si="4"/>
        <v>236</v>
      </c>
      <c r="H20" s="20">
        <f t="shared" si="4"/>
        <v>225</v>
      </c>
      <c r="I20" s="20">
        <f t="shared" si="4"/>
        <v>230</v>
      </c>
      <c r="J20" s="20">
        <f t="shared" si="4"/>
        <v>220</v>
      </c>
      <c r="K20" s="20">
        <f t="shared" si="4"/>
        <v>197</v>
      </c>
      <c r="L20" s="20">
        <f t="shared" si="4"/>
        <v>200</v>
      </c>
      <c r="M20" s="20">
        <f t="shared" si="4"/>
        <v>210</v>
      </c>
      <c r="N20" s="20">
        <f t="shared" si="4"/>
        <v>226</v>
      </c>
      <c r="O20" s="20">
        <f t="shared" si="4"/>
        <v>250</v>
      </c>
      <c r="P20" s="20">
        <f t="shared" si="4"/>
        <v>258</v>
      </c>
      <c r="Q20" s="20">
        <f t="shared" si="4"/>
        <v>281</v>
      </c>
      <c r="R20" s="20">
        <f t="shared" si="4"/>
        <v>284</v>
      </c>
      <c r="S20" s="20">
        <f t="shared" si="4"/>
        <v>290</v>
      </c>
      <c r="T20" s="20">
        <f t="shared" si="4"/>
        <v>288</v>
      </c>
      <c r="U20" s="20">
        <f>U21+U22</f>
        <v>292</v>
      </c>
      <c r="V20" s="20">
        <f>V21+V22</f>
        <v>285</v>
      </c>
      <c r="W20" s="20">
        <f t="shared" si="4"/>
        <v>284</v>
      </c>
      <c r="X20" s="20">
        <f>X21+X22</f>
        <v>291</v>
      </c>
      <c r="Y20" s="20">
        <f t="shared" si="4"/>
        <v>283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6" customFormat="1" ht="12" customHeight="1">
      <c r="A21" s="21" t="s">
        <v>30</v>
      </c>
      <c r="B21" s="22">
        <v>96</v>
      </c>
      <c r="C21" s="22">
        <v>113</v>
      </c>
      <c r="D21" s="22">
        <v>105</v>
      </c>
      <c r="E21" s="22">
        <v>106</v>
      </c>
      <c r="F21" s="22">
        <v>97</v>
      </c>
      <c r="G21" s="22">
        <v>83</v>
      </c>
      <c r="H21" s="22">
        <v>54</v>
      </c>
      <c r="I21" s="22">
        <v>33</v>
      </c>
      <c r="J21" s="22">
        <v>21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6" customFormat="1" ht="12" customHeight="1">
      <c r="A22" s="21" t="s">
        <v>31</v>
      </c>
      <c r="B22" s="22">
        <v>0</v>
      </c>
      <c r="C22" s="22">
        <v>0</v>
      </c>
      <c r="D22" s="22">
        <v>0</v>
      </c>
      <c r="E22" s="22">
        <v>84</v>
      </c>
      <c r="F22" s="22">
        <v>129</v>
      </c>
      <c r="G22" s="22">
        <v>153</v>
      </c>
      <c r="H22" s="22">
        <v>171</v>
      </c>
      <c r="I22" s="22">
        <v>197</v>
      </c>
      <c r="J22" s="22">
        <v>199</v>
      </c>
      <c r="K22" s="22">
        <v>197</v>
      </c>
      <c r="L22" s="22">
        <v>200</v>
      </c>
      <c r="M22" s="22">
        <v>210</v>
      </c>
      <c r="N22" s="22">
        <v>226</v>
      </c>
      <c r="O22" s="22">
        <v>250</v>
      </c>
      <c r="P22" s="11">
        <v>258</v>
      </c>
      <c r="Q22" s="11">
        <v>281</v>
      </c>
      <c r="R22" s="11">
        <v>284</v>
      </c>
      <c r="S22" s="11">
        <v>290</v>
      </c>
      <c r="T22" s="11">
        <v>288</v>
      </c>
      <c r="U22" s="11">
        <v>292</v>
      </c>
      <c r="V22" s="11">
        <v>285</v>
      </c>
      <c r="W22" s="11">
        <v>284</v>
      </c>
      <c r="X22" s="11">
        <v>291</v>
      </c>
      <c r="Y22" s="11">
        <v>283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5" customFormat="1" ht="12" customHeight="1">
      <c r="A23" s="19" t="s">
        <v>32</v>
      </c>
      <c r="B23" s="20">
        <f aca="true" t="shared" si="5" ref="B23:Y23">B24+B25</f>
        <v>454</v>
      </c>
      <c r="C23" s="20">
        <f t="shared" si="5"/>
        <v>422</v>
      </c>
      <c r="D23" s="20">
        <f t="shared" si="5"/>
        <v>414</v>
      </c>
      <c r="E23" s="20">
        <f t="shared" si="5"/>
        <v>385</v>
      </c>
      <c r="F23" s="20">
        <f t="shared" si="5"/>
        <v>381</v>
      </c>
      <c r="G23" s="20">
        <f t="shared" si="5"/>
        <v>377</v>
      </c>
      <c r="H23" s="20">
        <f t="shared" si="5"/>
        <v>368</v>
      </c>
      <c r="I23" s="20">
        <f t="shared" si="5"/>
        <v>340</v>
      </c>
      <c r="J23" s="20">
        <f t="shared" si="5"/>
        <v>339</v>
      </c>
      <c r="K23" s="20">
        <f t="shared" si="5"/>
        <v>329</v>
      </c>
      <c r="L23" s="20">
        <f t="shared" si="5"/>
        <v>312</v>
      </c>
      <c r="M23" s="20">
        <f t="shared" si="5"/>
        <v>321</v>
      </c>
      <c r="N23" s="20">
        <f t="shared" si="5"/>
        <v>313</v>
      </c>
      <c r="O23" s="20">
        <f t="shared" si="5"/>
        <v>282</v>
      </c>
      <c r="P23" s="20">
        <f t="shared" si="5"/>
        <v>294</v>
      </c>
      <c r="Q23" s="20">
        <f t="shared" si="5"/>
        <v>289</v>
      </c>
      <c r="R23" s="20">
        <f>R24+R25</f>
        <v>283</v>
      </c>
      <c r="S23" s="20">
        <f>S24+S25</f>
        <v>275</v>
      </c>
      <c r="T23" s="20">
        <f t="shared" si="5"/>
        <v>338</v>
      </c>
      <c r="U23" s="20">
        <f>U24+U25</f>
        <v>347</v>
      </c>
      <c r="V23" s="20">
        <f>V24+V25</f>
        <v>347</v>
      </c>
      <c r="W23" s="20">
        <f>W24+W25</f>
        <v>356</v>
      </c>
      <c r="X23" s="20">
        <f>X24+X25</f>
        <v>362</v>
      </c>
      <c r="Y23" s="20">
        <f t="shared" si="5"/>
        <v>364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6" customFormat="1" ht="12" customHeight="1">
      <c r="A24" s="21" t="s">
        <v>33</v>
      </c>
      <c r="B24" s="22">
        <v>101</v>
      </c>
      <c r="C24" s="22">
        <v>101</v>
      </c>
      <c r="D24" s="22">
        <v>113</v>
      </c>
      <c r="E24" s="22">
        <v>111</v>
      </c>
      <c r="F24" s="22">
        <v>121</v>
      </c>
      <c r="G24" s="22">
        <v>127</v>
      </c>
      <c r="H24" s="22">
        <v>122</v>
      </c>
      <c r="I24" s="22">
        <v>113</v>
      </c>
      <c r="J24" s="22">
        <v>119</v>
      </c>
      <c r="K24" s="22">
        <v>104</v>
      </c>
      <c r="L24" s="22">
        <v>95</v>
      </c>
      <c r="M24" s="22">
        <v>106</v>
      </c>
      <c r="N24" s="22">
        <v>103</v>
      </c>
      <c r="O24" s="22">
        <v>101</v>
      </c>
      <c r="P24" s="11">
        <v>115</v>
      </c>
      <c r="Q24" s="11">
        <v>116</v>
      </c>
      <c r="R24" s="11">
        <v>114</v>
      </c>
      <c r="S24" s="11">
        <v>117</v>
      </c>
      <c r="T24" s="11">
        <v>116</v>
      </c>
      <c r="U24" s="11">
        <v>127</v>
      </c>
      <c r="V24" s="11">
        <v>123</v>
      </c>
      <c r="W24" s="11">
        <v>125</v>
      </c>
      <c r="X24" s="11">
        <v>128</v>
      </c>
      <c r="Y24" s="11">
        <v>128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6" customFormat="1" ht="12" customHeight="1">
      <c r="A25" s="21" t="s">
        <v>34</v>
      </c>
      <c r="B25" s="22">
        <v>353</v>
      </c>
      <c r="C25" s="22">
        <v>321</v>
      </c>
      <c r="D25" s="22">
        <v>301</v>
      </c>
      <c r="E25" s="22">
        <v>274</v>
      </c>
      <c r="F25" s="22">
        <v>260</v>
      </c>
      <c r="G25" s="22">
        <v>250</v>
      </c>
      <c r="H25" s="22">
        <v>246</v>
      </c>
      <c r="I25" s="22">
        <v>227</v>
      </c>
      <c r="J25" s="22">
        <v>220</v>
      </c>
      <c r="K25" s="22">
        <v>225</v>
      </c>
      <c r="L25" s="22">
        <v>217</v>
      </c>
      <c r="M25" s="22">
        <v>215</v>
      </c>
      <c r="N25" s="22">
        <v>210</v>
      </c>
      <c r="O25" s="22">
        <v>181</v>
      </c>
      <c r="P25" s="11">
        <v>179</v>
      </c>
      <c r="Q25" s="11">
        <v>173</v>
      </c>
      <c r="R25" s="11">
        <v>169</v>
      </c>
      <c r="S25" s="11">
        <v>158</v>
      </c>
      <c r="T25" s="11">
        <v>222</v>
      </c>
      <c r="U25" s="11">
        <v>220</v>
      </c>
      <c r="V25" s="11">
        <v>224</v>
      </c>
      <c r="W25" s="11">
        <v>231</v>
      </c>
      <c r="X25" s="11">
        <v>234</v>
      </c>
      <c r="Y25" s="11">
        <v>236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5" customFormat="1" ht="12" customHeight="1">
      <c r="A26" s="19" t="s">
        <v>35</v>
      </c>
      <c r="B26" s="20">
        <f aca="true" t="shared" si="6" ref="B26:Y26">B27+B28</f>
        <v>0</v>
      </c>
      <c r="C26" s="20">
        <f t="shared" si="6"/>
        <v>0</v>
      </c>
      <c r="D26" s="20">
        <f t="shared" si="6"/>
        <v>0</v>
      </c>
      <c r="E26" s="20">
        <f t="shared" si="6"/>
        <v>0</v>
      </c>
      <c r="F26" s="20">
        <f t="shared" si="6"/>
        <v>0</v>
      </c>
      <c r="G26" s="20">
        <f t="shared" si="6"/>
        <v>0</v>
      </c>
      <c r="H26" s="20">
        <f t="shared" si="6"/>
        <v>0</v>
      </c>
      <c r="I26" s="20">
        <f t="shared" si="6"/>
        <v>0</v>
      </c>
      <c r="J26" s="20">
        <f t="shared" si="6"/>
        <v>0</v>
      </c>
      <c r="K26" s="20">
        <f t="shared" si="6"/>
        <v>0</v>
      </c>
      <c r="L26" s="20">
        <f t="shared" si="6"/>
        <v>12</v>
      </c>
      <c r="M26" s="20">
        <f t="shared" si="6"/>
        <v>33</v>
      </c>
      <c r="N26" s="20">
        <f t="shared" si="6"/>
        <v>43</v>
      </c>
      <c r="O26" s="20">
        <f t="shared" si="6"/>
        <v>58</v>
      </c>
      <c r="P26" s="20">
        <f t="shared" si="6"/>
        <v>77</v>
      </c>
      <c r="Q26" s="20">
        <f t="shared" si="6"/>
        <v>88</v>
      </c>
      <c r="R26" s="20">
        <f>R27+R28</f>
        <v>101</v>
      </c>
      <c r="S26" s="20">
        <f>S27+S28</f>
        <v>122</v>
      </c>
      <c r="T26" s="20">
        <f t="shared" si="6"/>
        <v>135</v>
      </c>
      <c r="U26" s="20">
        <f>U27+U28</f>
        <v>161</v>
      </c>
      <c r="V26" s="20">
        <f>V27+V28</f>
        <v>176</v>
      </c>
      <c r="W26" s="20">
        <f>W27+W28</f>
        <v>186</v>
      </c>
      <c r="X26" s="20">
        <f>X27+X28</f>
        <v>194</v>
      </c>
      <c r="Y26" s="20">
        <f t="shared" si="6"/>
        <v>220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12" customHeight="1">
      <c r="A27" s="21" t="s">
        <v>36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12" customHeight="1">
      <c r="A28" s="21" t="s">
        <v>37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12</v>
      </c>
      <c r="M28" s="22">
        <v>33</v>
      </c>
      <c r="N28" s="22">
        <v>43</v>
      </c>
      <c r="O28" s="22">
        <v>58</v>
      </c>
      <c r="P28" s="11">
        <v>77</v>
      </c>
      <c r="Q28" s="11">
        <v>88</v>
      </c>
      <c r="R28" s="11">
        <v>101</v>
      </c>
      <c r="S28" s="11">
        <v>122</v>
      </c>
      <c r="T28" s="11">
        <v>135</v>
      </c>
      <c r="U28" s="11">
        <v>161</v>
      </c>
      <c r="V28" s="11">
        <v>176</v>
      </c>
      <c r="W28" s="11">
        <v>186</v>
      </c>
      <c r="X28" s="11">
        <v>194</v>
      </c>
      <c r="Y28" s="11">
        <v>220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7" customFormat="1" ht="12" customHeight="1">
      <c r="A29" s="23" t="s">
        <v>38</v>
      </c>
      <c r="B29" s="24">
        <f>B4+B5+B9+B12+B15+B16+B20+B23+B26</f>
        <v>1695</v>
      </c>
      <c r="C29" s="24">
        <f aca="true" t="shared" si="7" ref="C29:Y29">C4+C5+C9+C12+C15+C16+C20+C23+C26</f>
        <v>1629</v>
      </c>
      <c r="D29" s="24">
        <f t="shared" si="7"/>
        <v>1595</v>
      </c>
      <c r="E29" s="24">
        <f t="shared" si="7"/>
        <v>1654</v>
      </c>
      <c r="F29" s="24">
        <f t="shared" si="7"/>
        <v>1652</v>
      </c>
      <c r="G29" s="24">
        <f t="shared" si="7"/>
        <v>1689</v>
      </c>
      <c r="H29" s="24">
        <f t="shared" si="7"/>
        <v>1742</v>
      </c>
      <c r="I29" s="24">
        <f t="shared" si="7"/>
        <v>1716</v>
      </c>
      <c r="J29" s="24">
        <f t="shared" si="7"/>
        <v>1723</v>
      </c>
      <c r="K29" s="24">
        <f t="shared" si="7"/>
        <v>1731</v>
      </c>
      <c r="L29" s="24">
        <f t="shared" si="7"/>
        <v>1782</v>
      </c>
      <c r="M29" s="24">
        <f t="shared" si="7"/>
        <v>1931</v>
      </c>
      <c r="N29" s="24">
        <f t="shared" si="7"/>
        <v>1962</v>
      </c>
      <c r="O29" s="24">
        <f t="shared" si="7"/>
        <v>2028</v>
      </c>
      <c r="P29" s="24">
        <f t="shared" si="7"/>
        <v>2095</v>
      </c>
      <c r="Q29" s="24">
        <f t="shared" si="7"/>
        <v>2118</v>
      </c>
      <c r="R29" s="24">
        <f>R4+R5+R9+R12+R15+R16+R20+R23+R26</f>
        <v>2169</v>
      </c>
      <c r="S29" s="24">
        <f>S4+S5+S9+S12+S15+S16+S20+S23+S26</f>
        <v>2182</v>
      </c>
      <c r="T29" s="24">
        <f t="shared" si="7"/>
        <v>2179</v>
      </c>
      <c r="U29" s="24">
        <f>U4+U5+U9+U12+U15+U16+U20+U23+U26</f>
        <v>2221</v>
      </c>
      <c r="V29" s="24">
        <f>V4+V5+V9+V12+V15+V16+V20+V23+V26</f>
        <v>2214</v>
      </c>
      <c r="W29" s="24">
        <f>W4+W5+W9+W12+W15+W16+W20+W23+W26</f>
        <v>2191</v>
      </c>
      <c r="X29" s="24">
        <f>X4+X5+X9+X12+X15+X16+X20+X23+X26</f>
        <v>2198</v>
      </c>
      <c r="Y29" s="24">
        <f t="shared" si="7"/>
        <v>2217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" ht="12.75">
      <c r="A30" s="51" t="s">
        <v>86</v>
      </c>
      <c r="B30" s="25"/>
      <c r="C30" s="25"/>
      <c r="D30" s="25"/>
      <c r="E30" s="25"/>
      <c r="F30" s="21"/>
      <c r="G30" s="14"/>
      <c r="H30" s="14"/>
      <c r="I30" s="14"/>
      <c r="J30" s="14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4" spans="1:13" ht="12">
      <c r="A34" t="s">
        <v>39</v>
      </c>
      <c r="B34"/>
      <c r="C34"/>
      <c r="D34"/>
      <c r="E34"/>
      <c r="F34"/>
      <c r="G34"/>
      <c r="H34"/>
      <c r="I34"/>
      <c r="J34"/>
      <c r="K34"/>
      <c r="L34"/>
      <c r="M34" s="8"/>
    </row>
    <row r="35" spans="1:13" ht="12">
      <c r="A35" s="9" t="s">
        <v>40</v>
      </c>
      <c r="B35"/>
      <c r="C35"/>
      <c r="D35"/>
      <c r="E35"/>
      <c r="F35"/>
      <c r="G35"/>
      <c r="H35"/>
      <c r="I35"/>
      <c r="J35"/>
      <c r="K35"/>
      <c r="L35"/>
      <c r="M35" s="8"/>
    </row>
    <row r="36" spans="1:13" ht="12">
      <c r="A36" s="9" t="s">
        <v>41</v>
      </c>
      <c r="B36"/>
      <c r="C36"/>
      <c r="D36"/>
      <c r="E36"/>
      <c r="F36"/>
      <c r="G36"/>
      <c r="H36"/>
      <c r="I36"/>
      <c r="J36"/>
      <c r="K36"/>
      <c r="L36"/>
      <c r="M36" s="8"/>
    </row>
    <row r="41" spans="8:15" ht="24">
      <c r="H41" s="18" t="s">
        <v>52</v>
      </c>
      <c r="I41" s="18" t="s">
        <v>53</v>
      </c>
      <c r="K41" s="18" t="s">
        <v>52</v>
      </c>
      <c r="L41" s="18" t="s">
        <v>54</v>
      </c>
      <c r="N41" s="18" t="s">
        <v>52</v>
      </c>
      <c r="O41" s="18" t="s">
        <v>54</v>
      </c>
    </row>
    <row r="42" spans="8:18" ht="12">
      <c r="H42" s="10">
        <v>212</v>
      </c>
      <c r="I42" s="10">
        <v>210</v>
      </c>
      <c r="K42" s="26">
        <v>896</v>
      </c>
      <c r="L42" s="26">
        <v>900</v>
      </c>
      <c r="N42" s="34">
        <f>H42+K42</f>
        <v>1108</v>
      </c>
      <c r="O42" s="34">
        <f>I42+L42</f>
        <v>1110</v>
      </c>
      <c r="R42" s="10">
        <v>216</v>
      </c>
    </row>
    <row r="43" spans="8:18" ht="12">
      <c r="H43" s="20">
        <f>SUM(H44:H46)</f>
        <v>290</v>
      </c>
      <c r="I43" s="20">
        <f>SUM(I44:I46)</f>
        <v>290</v>
      </c>
      <c r="K43" s="27">
        <f>SUM(K44:K46)</f>
        <v>2208</v>
      </c>
      <c r="L43" s="27">
        <f>SUM(L44:L46)</f>
        <v>2239</v>
      </c>
      <c r="N43" s="27">
        <f>SUM(N44:N46)</f>
        <v>2498</v>
      </c>
      <c r="O43" s="27">
        <f>SUM(O44:O46)</f>
        <v>2529</v>
      </c>
      <c r="R43" s="12">
        <f>SUM(R44:R46)</f>
        <v>290</v>
      </c>
    </row>
    <row r="44" spans="8:18" ht="12">
      <c r="H44" s="11">
        <v>290</v>
      </c>
      <c r="I44" s="11">
        <v>290</v>
      </c>
      <c r="K44" s="28">
        <v>1001</v>
      </c>
      <c r="L44" s="28">
        <v>1026</v>
      </c>
      <c r="N44" s="34">
        <f aca="true" t="shared" si="8" ref="N44:O46">H44+K44</f>
        <v>1291</v>
      </c>
      <c r="O44" s="34">
        <f t="shared" si="8"/>
        <v>1316</v>
      </c>
      <c r="R44" s="11">
        <v>290</v>
      </c>
    </row>
    <row r="45" spans="8:18" ht="12">
      <c r="H45" s="11"/>
      <c r="I45" s="11"/>
      <c r="K45" s="29">
        <v>739</v>
      </c>
      <c r="L45" s="29">
        <v>741</v>
      </c>
      <c r="N45" s="34">
        <f t="shared" si="8"/>
        <v>739</v>
      </c>
      <c r="O45" s="34">
        <f t="shared" si="8"/>
        <v>741</v>
      </c>
      <c r="R45" s="11"/>
    </row>
    <row r="46" spans="8:18" ht="12">
      <c r="H46" s="11"/>
      <c r="I46" s="11"/>
      <c r="K46" s="29">
        <v>468</v>
      </c>
      <c r="L46" s="29">
        <v>472</v>
      </c>
      <c r="N46" s="34">
        <f t="shared" si="8"/>
        <v>468</v>
      </c>
      <c r="O46" s="34">
        <f t="shared" si="8"/>
        <v>472</v>
      </c>
      <c r="R46" s="11"/>
    </row>
    <row r="47" spans="8:18" ht="12">
      <c r="H47" s="20">
        <f>H48+H49</f>
        <v>323</v>
      </c>
      <c r="I47" s="20">
        <f>I48+I49</f>
        <v>327</v>
      </c>
      <c r="K47" s="30">
        <f>SUM(K48:K49)</f>
        <v>925</v>
      </c>
      <c r="L47" s="30">
        <f>SUM(L48:L49)</f>
        <v>934</v>
      </c>
      <c r="N47" s="30">
        <f>SUM(N48:N49)</f>
        <v>1248</v>
      </c>
      <c r="O47" s="30">
        <f>SUM(O48:O49)</f>
        <v>1261</v>
      </c>
      <c r="R47" s="12">
        <f>SUM(R48:R49)</f>
        <v>385</v>
      </c>
    </row>
    <row r="48" spans="8:18" ht="12">
      <c r="H48" s="11"/>
      <c r="I48" s="11"/>
      <c r="K48" s="29">
        <v>570</v>
      </c>
      <c r="L48" s="29">
        <v>564</v>
      </c>
      <c r="N48" s="34">
        <f>H48+K48</f>
        <v>570</v>
      </c>
      <c r="O48" s="34">
        <f>I48+L48</f>
        <v>564</v>
      </c>
      <c r="R48" s="11">
        <v>39</v>
      </c>
    </row>
    <row r="49" spans="8:18" ht="12">
      <c r="H49" s="11">
        <v>323</v>
      </c>
      <c r="I49" s="11">
        <v>327</v>
      </c>
      <c r="K49" s="29">
        <v>355</v>
      </c>
      <c r="L49" s="29">
        <v>370</v>
      </c>
      <c r="N49" s="34">
        <f>H49+K49</f>
        <v>678</v>
      </c>
      <c r="O49" s="34">
        <f>I49+L49</f>
        <v>697</v>
      </c>
      <c r="R49" s="11">
        <v>346</v>
      </c>
    </row>
    <row r="50" spans="8:18" ht="12">
      <c r="H50" s="12"/>
      <c r="I50" s="12"/>
      <c r="K50" s="27">
        <f>SUM(K51:K52)</f>
        <v>1251</v>
      </c>
      <c r="L50" s="27">
        <f>SUM(L51:L52)</f>
        <v>1277</v>
      </c>
      <c r="N50" s="27">
        <f>SUM(N51:N52)</f>
        <v>1251</v>
      </c>
      <c r="O50" s="27">
        <f>SUM(O51:O52)</f>
        <v>1277</v>
      </c>
      <c r="R50" s="12">
        <f>SUM(R51:R52)</f>
        <v>0</v>
      </c>
    </row>
    <row r="51" spans="8:18" ht="12">
      <c r="H51" s="11"/>
      <c r="I51" s="11"/>
      <c r="K51" s="29">
        <v>696</v>
      </c>
      <c r="L51" s="29">
        <v>708</v>
      </c>
      <c r="N51" s="34">
        <f aca="true" t="shared" si="9" ref="N51:O53">H51+K51</f>
        <v>696</v>
      </c>
      <c r="O51" s="34">
        <f t="shared" si="9"/>
        <v>708</v>
      </c>
      <c r="R51" s="11"/>
    </row>
    <row r="52" spans="8:18" ht="12">
      <c r="H52" s="11"/>
      <c r="I52" s="11"/>
      <c r="K52" s="29">
        <v>555</v>
      </c>
      <c r="L52" s="29">
        <v>569</v>
      </c>
      <c r="N52" s="34">
        <f t="shared" si="9"/>
        <v>555</v>
      </c>
      <c r="O52" s="34">
        <f t="shared" si="9"/>
        <v>569</v>
      </c>
      <c r="R52" s="11"/>
    </row>
    <row r="53" spans="8:18" ht="12">
      <c r="H53" s="12"/>
      <c r="I53" s="12"/>
      <c r="K53" s="31">
        <v>1023</v>
      </c>
      <c r="L53" s="31">
        <v>1038</v>
      </c>
      <c r="N53" s="34">
        <f t="shared" si="9"/>
        <v>1023</v>
      </c>
      <c r="O53" s="34">
        <f t="shared" si="9"/>
        <v>1038</v>
      </c>
      <c r="R53" s="10"/>
    </row>
    <row r="54" spans="8:18" ht="12">
      <c r="H54" s="20">
        <f>SUM(H55:H57)</f>
        <v>540</v>
      </c>
      <c r="I54" s="20">
        <f>SUM(I55:I57)</f>
        <v>524</v>
      </c>
      <c r="K54" s="27">
        <f>SUM(K55:K57)</f>
        <v>1779</v>
      </c>
      <c r="L54" s="27">
        <f>SUM(L55:L57)</f>
        <v>1794</v>
      </c>
      <c r="N54" s="27">
        <f>SUM(N55:N57)</f>
        <v>2319</v>
      </c>
      <c r="O54" s="27">
        <f>SUM(O55:O57)</f>
        <v>2318</v>
      </c>
      <c r="R54" s="12">
        <f>SUM(R55:R57)</f>
        <v>459</v>
      </c>
    </row>
    <row r="55" spans="8:18" ht="12">
      <c r="H55" s="11">
        <v>166</v>
      </c>
      <c r="I55" s="11">
        <v>153</v>
      </c>
      <c r="K55" s="32">
        <v>292</v>
      </c>
      <c r="L55" s="32">
        <v>287</v>
      </c>
      <c r="N55" s="34">
        <f aca="true" t="shared" si="10" ref="N55:O57">H55+K55</f>
        <v>458</v>
      </c>
      <c r="O55" s="34">
        <f t="shared" si="10"/>
        <v>440</v>
      </c>
      <c r="R55" s="11">
        <v>146</v>
      </c>
    </row>
    <row r="56" spans="8:18" ht="12">
      <c r="H56" s="11">
        <v>0</v>
      </c>
      <c r="I56" s="11">
        <v>0</v>
      </c>
      <c r="K56" s="29">
        <v>476</v>
      </c>
      <c r="L56" s="29">
        <v>486</v>
      </c>
      <c r="N56" s="34">
        <f t="shared" si="10"/>
        <v>476</v>
      </c>
      <c r="O56" s="34">
        <f t="shared" si="10"/>
        <v>486</v>
      </c>
      <c r="R56" s="11"/>
    </row>
    <row r="57" spans="8:18" ht="12">
      <c r="H57" s="11">
        <v>374</v>
      </c>
      <c r="I57" s="11">
        <v>371</v>
      </c>
      <c r="K57" s="22">
        <v>1011</v>
      </c>
      <c r="L57" s="22">
        <v>1021</v>
      </c>
      <c r="N57" s="34">
        <f t="shared" si="10"/>
        <v>1385</v>
      </c>
      <c r="O57" s="34">
        <f t="shared" si="10"/>
        <v>1392</v>
      </c>
      <c r="R57" s="35">
        <v>313</v>
      </c>
    </row>
    <row r="58" spans="8:18" ht="12">
      <c r="H58" s="20">
        <f>H59+H60</f>
        <v>284</v>
      </c>
      <c r="I58" s="20">
        <f>I59+I60</f>
        <v>291</v>
      </c>
      <c r="K58" s="27">
        <f>SUM(K59:K60)</f>
        <v>1308</v>
      </c>
      <c r="L58" s="27">
        <f>SUM(L59:L60)</f>
        <v>1338</v>
      </c>
      <c r="N58" s="27">
        <f>SUM(N59:N60)</f>
        <v>1592</v>
      </c>
      <c r="O58" s="27">
        <f>SUM(O59:O60)</f>
        <v>1629</v>
      </c>
      <c r="R58" s="12">
        <f>SUM(R59:R60)</f>
        <v>283</v>
      </c>
    </row>
    <row r="59" spans="8:18" ht="12">
      <c r="H59" s="11"/>
      <c r="I59" s="11"/>
      <c r="K59" s="29">
        <v>343</v>
      </c>
      <c r="L59" s="29">
        <v>363</v>
      </c>
      <c r="N59" s="34">
        <f>H59+K59</f>
        <v>343</v>
      </c>
      <c r="O59" s="34">
        <f>I59+L59</f>
        <v>363</v>
      </c>
      <c r="R59" s="11"/>
    </row>
    <row r="60" spans="8:18" ht="12">
      <c r="H60" s="11">
        <v>284</v>
      </c>
      <c r="I60" s="11">
        <v>291</v>
      </c>
      <c r="K60" s="29">
        <v>965</v>
      </c>
      <c r="L60" s="29">
        <v>975</v>
      </c>
      <c r="N60" s="34">
        <f>H60+K60</f>
        <v>1249</v>
      </c>
      <c r="O60" s="34">
        <f>I60+L60</f>
        <v>1266</v>
      </c>
      <c r="R60" s="35">
        <v>283</v>
      </c>
    </row>
    <row r="61" spans="8:18" ht="12">
      <c r="H61" s="20">
        <f>H62+H63</f>
        <v>356</v>
      </c>
      <c r="I61" s="20">
        <f>I62+I63</f>
        <v>362</v>
      </c>
      <c r="K61" s="27">
        <f>SUM(K62:K63)</f>
        <v>1229</v>
      </c>
      <c r="L61" s="27">
        <f>SUM(L62:L63)</f>
        <v>1247</v>
      </c>
      <c r="N61" s="27">
        <f>SUM(N62:N63)</f>
        <v>1585</v>
      </c>
      <c r="O61" s="27">
        <f>SUM(O62:O63)</f>
        <v>1609</v>
      </c>
      <c r="R61" s="12">
        <f>SUM(R62:R63)</f>
        <v>364</v>
      </c>
    </row>
    <row r="62" spans="8:18" ht="12">
      <c r="H62" s="11">
        <v>125</v>
      </c>
      <c r="I62" s="11">
        <v>128</v>
      </c>
      <c r="K62" s="29">
        <v>998</v>
      </c>
      <c r="L62" s="22">
        <v>1017</v>
      </c>
      <c r="N62" s="34">
        <f>H62+K62</f>
        <v>1123</v>
      </c>
      <c r="O62" s="34">
        <f>I62+L62</f>
        <v>1145</v>
      </c>
      <c r="R62" s="35">
        <v>128</v>
      </c>
    </row>
    <row r="63" spans="8:18" ht="12">
      <c r="H63" s="11">
        <v>231</v>
      </c>
      <c r="I63" s="11">
        <v>234</v>
      </c>
      <c r="K63" s="29">
        <v>231</v>
      </c>
      <c r="L63" s="29">
        <v>230</v>
      </c>
      <c r="N63" s="34">
        <f>H63+K63</f>
        <v>462</v>
      </c>
      <c r="O63" s="34">
        <f>I63+L63</f>
        <v>464</v>
      </c>
      <c r="R63" s="35">
        <v>236</v>
      </c>
    </row>
    <row r="64" spans="8:18" ht="12">
      <c r="H64" s="20">
        <f>H65+H66</f>
        <v>186</v>
      </c>
      <c r="I64" s="20">
        <f>I65+I66</f>
        <v>194</v>
      </c>
      <c r="K64" s="27">
        <f>SUM(K65:K66)</f>
        <v>1864</v>
      </c>
      <c r="L64" s="27">
        <f>SUM(L65:L66)</f>
        <v>1949</v>
      </c>
      <c r="N64" s="27">
        <f>SUM(N65:N66)</f>
        <v>2050</v>
      </c>
      <c r="O64" s="27">
        <f>SUM(O65:O66)</f>
        <v>2143</v>
      </c>
      <c r="R64" s="12">
        <f>SUM(R65:R66)</f>
        <v>220</v>
      </c>
    </row>
    <row r="65" spans="8:18" ht="12">
      <c r="H65" s="11"/>
      <c r="I65" s="11"/>
      <c r="K65" s="22">
        <v>1312</v>
      </c>
      <c r="L65" s="22">
        <v>1372</v>
      </c>
      <c r="N65" s="34">
        <f>H65+K65</f>
        <v>1312</v>
      </c>
      <c r="O65" s="34">
        <f>I65+L65</f>
        <v>1372</v>
      </c>
      <c r="R65" s="11"/>
    </row>
    <row r="66" spans="8:18" ht="12">
      <c r="H66" s="11">
        <v>186</v>
      </c>
      <c r="I66" s="11">
        <v>194</v>
      </c>
      <c r="K66" s="29">
        <v>552</v>
      </c>
      <c r="L66" s="29">
        <v>577</v>
      </c>
      <c r="N66" s="34">
        <f>H66+K66</f>
        <v>738</v>
      </c>
      <c r="O66" s="34">
        <f>I66+L66</f>
        <v>771</v>
      </c>
      <c r="R66" s="35">
        <v>220</v>
      </c>
    </row>
    <row r="67" spans="8:18" ht="12">
      <c r="H67" s="24">
        <f>H42+H43+H47+H50+H53+H54+H58+H61+H64</f>
        <v>2191</v>
      </c>
      <c r="I67" s="24">
        <f>I42+I43+I47+I50+I53+I54+I58+I61+I64</f>
        <v>2198</v>
      </c>
      <c r="K67" s="33">
        <f>+K42+K43+K47+K50+K53+K54+K58+K61+K64</f>
        <v>12483</v>
      </c>
      <c r="L67" s="33">
        <f>+L42+L43+L47+L50+L53+L54+L58+L61+L64</f>
        <v>12716</v>
      </c>
      <c r="N67" s="33">
        <f>+N42+N43+N47+N50+N53+N54+N58+N61+N64</f>
        <v>14674</v>
      </c>
      <c r="O67" s="33">
        <f>+O42+O43+O47+O50+O53+O54+O58+O61+O64</f>
        <v>14914</v>
      </c>
      <c r="R67" s="36">
        <f>R64+R61+R58+R54+R47+R43+R42</f>
        <v>2217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&amp;R&amp;F</oddHeader>
    <oddFooter>&amp;LComune di Bologna - Dipartimento Programmazione</oddFooter>
  </headerFooter>
  <ignoredErrors>
    <ignoredError sqref="B5:Y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ALeonard</dc:creator>
  <cp:keywords/>
  <dc:description/>
  <cp:lastModifiedBy>Candida Ranalli</cp:lastModifiedBy>
  <cp:lastPrinted>2021-05-21T10:25:31Z</cp:lastPrinted>
  <dcterms:created xsi:type="dcterms:W3CDTF">2004-10-19T09:50:08Z</dcterms:created>
  <dcterms:modified xsi:type="dcterms:W3CDTF">2023-02-27T09:28:32Z</dcterms:modified>
  <cp:category/>
  <cp:version/>
  <cp:contentType/>
  <cp:contentStatus/>
</cp:coreProperties>
</file>