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120" windowWidth="15480" windowHeight="6045" tabRatio="601" activeTab="0"/>
  </bookViews>
  <sheets>
    <sheet name="Tavola 2022-2023" sheetId="1" r:id="rId1"/>
    <sheet name="Tavola 2021-2022" sheetId="2" r:id="rId2"/>
    <sheet name="Tavola 2020-2021" sheetId="3" r:id="rId3"/>
    <sheet name="Tavola 2019-2020" sheetId="4" r:id="rId4"/>
    <sheet name="Tavola 2018-2019" sheetId="5" r:id="rId5"/>
    <sheet name="Tavola 2017-2018" sheetId="6" r:id="rId6"/>
    <sheet name="Tavola 2016-2017" sheetId="7" r:id="rId7"/>
    <sheet name="Tavola 2015-2016" sheetId="8" r:id="rId8"/>
    <sheet name="Tavola 2014-2015" sheetId="9" r:id="rId9"/>
    <sheet name="Tavola 2013-2014" sheetId="10" r:id="rId10"/>
    <sheet name="Tavola 2012-2013" sheetId="11" r:id="rId11"/>
    <sheet name="Tavola 2011-2012" sheetId="12" r:id="rId12"/>
    <sheet name="Tavola 2010-2011" sheetId="13" r:id="rId13"/>
    <sheet name="Tavola 2009-2010" sheetId="14" r:id="rId14"/>
    <sheet name="Tavola 2008-2009" sheetId="15" r:id="rId15"/>
    <sheet name="Tavola 2007-2008" sheetId="16" r:id="rId16"/>
    <sheet name="Tavola 2006-2007" sheetId="17" r:id="rId17"/>
    <sheet name="Tavola 2005-2006" sheetId="18" r:id="rId18"/>
    <sheet name="Tavola 2004-2005" sheetId="19" r:id="rId19"/>
    <sheet name="Tavola 2003-2004" sheetId="20" r:id="rId20"/>
    <sheet name="Tavola 2002-2003" sheetId="21" r:id="rId21"/>
  </sheets>
  <definedNames>
    <definedName name="Anno_fine_tavola">#REF!</definedName>
    <definedName name="Anno_inizio_banca_dati">#REF!</definedName>
    <definedName name="_xlnm.Print_Area" localSheetId="20">'Tavola 2002-2003'!$A$1:$L$17</definedName>
    <definedName name="_xlnm.Print_Area" localSheetId="19">'Tavola 2003-2004'!$A$1:$L$17</definedName>
    <definedName name="_xlnm.Print_Area" localSheetId="18">'Tavola 2004-2005'!$A$1:$N$17</definedName>
    <definedName name="_xlnm.Print_Area" localSheetId="17">'Tavola 2005-2006'!$A$1:$N$34</definedName>
    <definedName name="_xlnm.Print_Area" localSheetId="16">'Tavola 2006-2007'!$A$1:$O$36</definedName>
    <definedName name="_xlnm.Print_Area" localSheetId="15">'Tavola 2007-2008'!$A$1:$O$36</definedName>
    <definedName name="_xlnm.Print_Area" localSheetId="14">'Tavola 2008-2009'!$A$1:$O$36</definedName>
    <definedName name="_xlnm.Print_Area" localSheetId="13">'Tavola 2009-2010'!$A$1:$O$36</definedName>
    <definedName name="_xlnm.Print_Area" localSheetId="12">'Tavola 2010-2011'!$A$1:$O$36</definedName>
    <definedName name="_xlnm.Print_Area" localSheetId="11">'Tavola 2011-2012'!$A$1:$O$36</definedName>
    <definedName name="_xlnm.Print_Area" localSheetId="10">'Tavola 2012-2013'!$A$1:$N$36</definedName>
    <definedName name="_xlnm.Print_Area" localSheetId="9">'Tavola 2013-2014'!$A$1:$R$33</definedName>
    <definedName name="_xlnm.Print_Area" localSheetId="8">'Tavola 2014-2015'!$A$1:$P$33</definedName>
    <definedName name="_xlnm.Print_Area" localSheetId="7">'Tavola 2015-2016'!$A$1:$P$33</definedName>
    <definedName name="_xlnm.Print_Area" localSheetId="6">'Tavola 2016-2017'!$A$1:$Q$34</definedName>
    <definedName name="_xlnm.Print_Area" localSheetId="5">'Tavola 2017-2018'!$A$1:$Q$35</definedName>
    <definedName name="_xlnm.Print_Area" localSheetId="4">'Tavola 2018-2019'!$A$1:$Q$35</definedName>
    <definedName name="_xlnm.Print_Area" localSheetId="3">'Tavola 2019-2020'!$A$1:$Q$35</definedName>
    <definedName name="_xlnm.Print_Area" localSheetId="2">'Tavola 2020-2021'!$A$1:$Q$35</definedName>
    <definedName name="_xlnm.Print_Area" localSheetId="1">'Tavola 2021-2022'!$A$1:$Q$35</definedName>
    <definedName name="_xlnm.Print_Area" localSheetId="0">'Tavola 2022-2023'!$A$1:$Q$35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 localSheetId="20">'Tavola 2002-2003'!$A$1</definedName>
    <definedName name="Tav.4.3" localSheetId="19">'Tavola 2003-2004'!$A$1</definedName>
    <definedName name="Tav.4.3">'Tavola 2004-2005'!$A$1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<sst xmlns="http://schemas.openxmlformats.org/spreadsheetml/2006/main" count="1471" uniqueCount="120">
  <si>
    <t>Quartieri</t>
  </si>
  <si>
    <t>Numero</t>
  </si>
  <si>
    <t xml:space="preserve">Classi    </t>
  </si>
  <si>
    <t xml:space="preserve">                    Alunni iscritti alla</t>
  </si>
  <si>
    <t xml:space="preserve">        </t>
  </si>
  <si>
    <t xml:space="preserve"> Totali</t>
  </si>
  <si>
    <t xml:space="preserve">di cui a  </t>
  </si>
  <si>
    <t>scuole</t>
  </si>
  <si>
    <t>Totali</t>
  </si>
  <si>
    <t xml:space="preserve">di cui a </t>
  </si>
  <si>
    <t>tempo  pieno</t>
  </si>
  <si>
    <t>Borgo Panigale</t>
  </si>
  <si>
    <t>Navile</t>
  </si>
  <si>
    <t>Porto</t>
  </si>
  <si>
    <t>Reno</t>
  </si>
  <si>
    <t>San Donato</t>
  </si>
  <si>
    <t>Santo Stefano</t>
  </si>
  <si>
    <t>San Vitale</t>
  </si>
  <si>
    <t>Saragozza</t>
  </si>
  <si>
    <t>Savena</t>
  </si>
  <si>
    <t xml:space="preserve">Totali </t>
  </si>
  <si>
    <t>di cui</t>
  </si>
  <si>
    <t>(1)</t>
  </si>
  <si>
    <t>stranieri</t>
  </si>
  <si>
    <t>1.320 ore</t>
  </si>
  <si>
    <t xml:space="preserve">di cui </t>
  </si>
  <si>
    <t>handicap</t>
  </si>
  <si>
    <t xml:space="preserve">Quartieri e zone  </t>
  </si>
  <si>
    <t xml:space="preserve">   Bolognina</t>
  </si>
  <si>
    <t xml:space="preserve">   Corticella</t>
  </si>
  <si>
    <t xml:space="preserve">   Lame    </t>
  </si>
  <si>
    <t xml:space="preserve">   Marconi</t>
  </si>
  <si>
    <t xml:space="preserve">   Saffi</t>
  </si>
  <si>
    <t xml:space="preserve">   Barca</t>
  </si>
  <si>
    <t xml:space="preserve">   Santa Viola</t>
  </si>
  <si>
    <t xml:space="preserve">   Colli</t>
  </si>
  <si>
    <t xml:space="preserve">   Galvani</t>
  </si>
  <si>
    <t xml:space="preserve">   Murri</t>
  </si>
  <si>
    <t xml:space="preserve">   Irnerio</t>
  </si>
  <si>
    <t xml:space="preserve">   San Vitale</t>
  </si>
  <si>
    <t xml:space="preserve">   Costa Saragozza</t>
  </si>
  <si>
    <t xml:space="preserve">   Malpighi</t>
  </si>
  <si>
    <t xml:space="preserve">   Mazzini</t>
  </si>
  <si>
    <t xml:space="preserve">   San Ruffillo</t>
  </si>
  <si>
    <t>Bologna</t>
  </si>
  <si>
    <t>(2)</t>
  </si>
  <si>
    <t>(1) Situazione a inizio anno scolastico.</t>
  </si>
  <si>
    <t>femmine</t>
  </si>
  <si>
    <t>(3)</t>
  </si>
  <si>
    <t>(2) Rilevazione di genere a partire dall'anno scolastico 2006/2007.</t>
  </si>
  <si>
    <t>(3) Figli di genitori entrambi di nazionalità non italiana.</t>
  </si>
  <si>
    <t>(2) Figli di genitori entrambi di nazionalità non italiana.</t>
  </si>
  <si>
    <t>Scuole primarie statali e non statali per quartiere e zona</t>
  </si>
  <si>
    <t>Scuole primarie statali e non statali per quartiere</t>
  </si>
  <si>
    <t>nell'anno scolastico 2008-2009</t>
  </si>
  <si>
    <t>nell'anno scolastico 2007-2008</t>
  </si>
  <si>
    <t>nell'anno scolastico 2006-2007</t>
  </si>
  <si>
    <t>nell'anno scolastico 2005-2006</t>
  </si>
  <si>
    <t>nell'anno scolastico 2004-2005</t>
  </si>
  <si>
    <t>nell'anno scolastico 2003-2004</t>
  </si>
  <si>
    <t>nell'anno scolastico 2002-2003</t>
  </si>
  <si>
    <t>nell'anno scolastico 2009-2010</t>
  </si>
  <si>
    <t>nell'anno scolastico 2011-2012</t>
  </si>
  <si>
    <t>nell'anno scolastico 2010-2011</t>
  </si>
  <si>
    <t>nell'anno scolastico 2012-2013</t>
  </si>
  <si>
    <t>(1) Situazione a inizio anno scolastico. I dati relativi all'a.s. 2012-13 sono provvisori.</t>
  </si>
  <si>
    <t>(3) Dall'a.s. scolastico 2012-2013 sono computati in questa colonna i bambini con cittadinanza non italiana. Negli anni precedenti venivano computati i bambini con entrambi i genitori stranieri.</t>
  </si>
  <si>
    <t>Scuole primarie statali e non statali per quartiere e zona, sesso e cittadinanza degli alunni</t>
  </si>
  <si>
    <t>nell'anno scolastico 2014-2015</t>
  </si>
  <si>
    <t>nell'anno scolastico 2013-2014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</si>
  <si>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</si>
  <si>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</si>
  <si>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</si>
  <si>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4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</si>
  <si>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5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</si>
  <si>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>Alunni</t>
  </si>
  <si>
    <t>nell'anno scolastico 2015-2016</t>
  </si>
  <si>
    <t>Scuole primarie statali per quartiere e zona</t>
  </si>
  <si>
    <t>nell'anno scolastico 2016-2017</t>
  </si>
  <si>
    <t>Quartiere</t>
  </si>
  <si>
    <t>Zona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</si>
  <si>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</si>
  <si>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</si>
  <si>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</si>
  <si>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4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</si>
  <si>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5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</si>
  <si>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t>Borgo Panigale-Reno</t>
  </si>
  <si>
    <t>n.d.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</si>
  <si>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</si>
  <si>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</si>
  <si>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</si>
  <si>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</si>
  <si>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</si>
  <si>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</si>
  <si>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</si>
  <si>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</si>
  <si>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</si>
  <si>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</si>
  <si>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</si>
  <si>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</si>
  <si>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</si>
  <si>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</si>
  <si>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</si>
  <si>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</si>
  <si>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</si>
  <si>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</si>
  <si>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</si>
  <si>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</si>
  <si>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</si>
  <si>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</si>
  <si>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Scuole primarie non statali per quartiere e zona</t>
  </si>
  <si>
    <t>nell'anno scolastico 2017-2018</t>
  </si>
  <si>
    <t>(1)(2)</t>
  </si>
  <si>
    <t>(2) Il calo nel numero delle scuole è dovuto al fatto che, per quanto riguarda le statali, Casaralta e Casaralta succursale sono considerate un'unica scuola, come anche Ferrari e succursale.</t>
  </si>
  <si>
    <t>nell'anno scolastico 2018-2019</t>
  </si>
  <si>
    <t>nell'anno scolastico 2020-2021</t>
  </si>
  <si>
    <t>nell'anno scolastico 2019-2020</t>
  </si>
  <si>
    <t>Fonte: Comune di Bologna - Area educazione istruzione e nuove generazioni</t>
  </si>
  <si>
    <t>nell'anno scolastico 2021-2022</t>
  </si>
  <si>
    <t>nell'anno scolastico 2022-2023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</si>
</sst>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&quot;L.&quot;0"/>
    <numFmt numFmtId="194" formatCode="0.0"/>
  </numFmts>
  <fonts count="58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i/>
      <sz val="9"/>
      <name val="Helvetica-Narrow"/>
      <family val="2"/>
    </font>
    <font>
      <b/>
      <i/>
      <sz val="9"/>
      <name val="Helvetica-Narrow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name val="Helvetica-Narrow"/>
      <family val="2"/>
    </font>
    <font>
      <sz val="10"/>
      <name val="Helvetica-Narrow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6" fillId="28" borderId="1" applyNumberFormat="0" applyAlignment="0" applyProtection="0"/>
    <xf numFmtId="4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8" fillId="20" borderId="7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12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3" fontId="0" fillId="0" borderId="0" xfId="0" applyNumberFormat="1" applyAlignment="1" applyProtection="1">
      <alignment/>
      <protection locked="0"/>
    </xf>
    <xf numFmtId="0" fontId="5" fillId="0" borderId="0" xfId="42" applyBorder="1" applyAlignment="1" applyProtection="1">
      <alignment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/>
    </xf>
    <xf numFmtId="3" fontId="10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/>
    </xf>
    <xf numFmtId="3" fontId="14" fillId="0" borderId="0" xfId="0" applyNumberFormat="1" applyFont="1" applyAlignment="1" applyProtection="1">
      <alignment/>
      <protection locked="0"/>
    </xf>
    <xf numFmtId="192" fontId="9" fillId="0" borderId="12" xfId="0" applyNumberFormat="1" applyFont="1" applyBorder="1" applyAlignment="1" applyProtection="1" quotePrefix="1">
      <alignment horizontal="right" vertical="top"/>
      <protection locked="0"/>
    </xf>
    <xf numFmtId="3" fontId="15" fillId="0" borderId="0" xfId="0" applyNumberFormat="1" applyFont="1" applyAlignment="1" applyProtection="1">
      <alignment vertical="center"/>
      <protection/>
    </xf>
    <xf numFmtId="3" fontId="16" fillId="0" borderId="0" xfId="0" applyNumberFormat="1" applyFont="1" applyAlignment="1" applyProtection="1">
      <alignment vertical="center"/>
      <protection/>
    </xf>
    <xf numFmtId="3" fontId="16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192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right"/>
    </xf>
    <xf numFmtId="194" fontId="0" fillId="0" borderId="0" xfId="0" applyNumberFormat="1" applyAlignment="1">
      <alignment/>
    </xf>
    <xf numFmtId="3" fontId="14" fillId="0" borderId="0" xfId="49" applyNumberFormat="1" applyFont="1" applyAlignment="1" applyProtection="1">
      <alignment vertical="center"/>
      <protection locked="0"/>
    </xf>
    <xf numFmtId="3" fontId="16" fillId="0" borderId="0" xfId="49" applyNumberFormat="1" applyFont="1" applyAlignment="1" applyProtection="1">
      <alignment vertical="center"/>
      <protection locked="0"/>
    </xf>
    <xf numFmtId="3" fontId="14" fillId="0" borderId="0" xfId="49" applyNumberFormat="1" applyFont="1" applyAlignment="1" applyProtection="1">
      <alignment vertical="center"/>
      <protection/>
    </xf>
    <xf numFmtId="3" fontId="16" fillId="0" borderId="0" xfId="49" applyNumberFormat="1" applyFont="1" applyAlignment="1" applyProtection="1">
      <alignment vertical="center"/>
      <protection/>
    </xf>
    <xf numFmtId="3" fontId="14" fillId="0" borderId="0" xfId="49" applyNumberFormat="1" applyFont="1" applyAlignment="1" applyProtection="1">
      <alignment vertical="center"/>
      <protection locked="0"/>
    </xf>
    <xf numFmtId="0" fontId="18" fillId="0" borderId="0" xfId="49" applyFont="1" applyAlignment="1">
      <alignment/>
      <protection/>
    </xf>
    <xf numFmtId="3" fontId="15" fillId="0" borderId="0" xfId="49" applyNumberFormat="1" applyFont="1" applyAlignment="1" applyProtection="1">
      <alignment vertical="center"/>
      <protection/>
    </xf>
    <xf numFmtId="3" fontId="18" fillId="0" borderId="0" xfId="49" applyNumberFormat="1" applyFont="1" applyAlignment="1" applyProtection="1">
      <alignment vertical="center"/>
      <protection/>
    </xf>
    <xf numFmtId="3" fontId="18" fillId="0" borderId="0" xfId="49" applyNumberFormat="1" applyFont="1" applyAlignment="1" applyProtection="1">
      <alignment/>
      <protection/>
    </xf>
    <xf numFmtId="3" fontId="15" fillId="0" borderId="0" xfId="49" applyNumberFormat="1" applyFont="1" applyAlignment="1" applyProtection="1">
      <alignment vertical="center"/>
      <protection locked="0"/>
    </xf>
    <xf numFmtId="3" fontId="18" fillId="0" borderId="0" xfId="49" applyNumberFormat="1" applyFont="1" applyAlignment="1" applyProtection="1">
      <alignment vertical="center"/>
      <protection locked="0"/>
    </xf>
    <xf numFmtId="3" fontId="14" fillId="0" borderId="0" xfId="49" applyNumberFormat="1" applyFont="1" applyAlignment="1" applyProtection="1">
      <alignment/>
      <protection locked="0"/>
    </xf>
    <xf numFmtId="3" fontId="16" fillId="0" borderId="0" xfId="49" applyNumberFormat="1" applyFont="1" applyAlignment="1" applyProtection="1">
      <alignment/>
      <protection/>
    </xf>
    <xf numFmtId="192" fontId="18" fillId="0" borderId="5" xfId="0" applyNumberFormat="1" applyFont="1" applyBorder="1" applyAlignment="1" applyProtection="1">
      <alignment horizontal="right" vertical="center"/>
      <protection/>
    </xf>
    <xf numFmtId="3" fontId="14" fillId="0" borderId="0" xfId="49" applyNumberFormat="1" applyFont="1" applyFill="1" applyAlignment="1" applyProtection="1">
      <alignment vertical="center"/>
      <protection locked="0"/>
    </xf>
    <xf numFmtId="3" fontId="16" fillId="0" borderId="0" xfId="49" applyNumberFormat="1" applyFont="1" applyFill="1" applyAlignment="1" applyProtection="1">
      <alignment vertical="center"/>
      <protection locked="0"/>
    </xf>
    <xf numFmtId="3" fontId="14" fillId="0" borderId="0" xfId="49" applyNumberFormat="1" applyFont="1" applyFill="1" applyAlignment="1" applyProtection="1">
      <alignment vertical="center"/>
      <protection/>
    </xf>
    <xf numFmtId="3" fontId="16" fillId="0" borderId="0" xfId="49" applyNumberFormat="1" applyFont="1" applyFill="1" applyAlignment="1" applyProtection="1">
      <alignment vertical="center"/>
      <protection/>
    </xf>
    <xf numFmtId="3" fontId="10" fillId="0" borderId="0" xfId="49" applyNumberFormat="1" applyFont="1" applyFill="1" applyAlignment="1" applyProtection="1">
      <alignment vertical="center"/>
      <protection locked="0"/>
    </xf>
    <xf numFmtId="3" fontId="16" fillId="0" borderId="0" xfId="49" applyNumberFormat="1" applyFont="1" applyFill="1" applyAlignment="1" applyProtection="1">
      <alignment vertical="center"/>
      <protection/>
    </xf>
    <xf numFmtId="3" fontId="16" fillId="33" borderId="0" xfId="49" applyNumberFormat="1" applyFont="1" applyFill="1" applyAlignment="1" applyProtection="1">
      <alignment vertical="center"/>
      <protection/>
    </xf>
    <xf numFmtId="3" fontId="14" fillId="0" borderId="0" xfId="49" applyNumberFormat="1" applyFont="1" applyFill="1" applyAlignment="1" applyProtection="1">
      <alignment vertical="center"/>
      <protection locked="0"/>
    </xf>
    <xf numFmtId="3" fontId="15" fillId="0" borderId="0" xfId="49" applyNumberFormat="1" applyFont="1" applyFill="1" applyAlignment="1" applyProtection="1">
      <alignment vertical="center"/>
      <protection locked="0"/>
    </xf>
    <xf numFmtId="0" fontId="15" fillId="0" borderId="0" xfId="49" applyFont="1" applyFill="1" applyAlignment="1">
      <alignment/>
      <protection/>
    </xf>
    <xf numFmtId="0" fontId="18" fillId="0" borderId="0" xfId="49" applyFont="1" applyFill="1" applyAlignment="1">
      <alignment/>
      <protection/>
    </xf>
    <xf numFmtId="3" fontId="15" fillId="0" borderId="0" xfId="49" applyNumberFormat="1" applyFont="1" applyFill="1" applyAlignment="1" applyProtection="1">
      <alignment/>
      <protection locked="0"/>
    </xf>
    <xf numFmtId="3" fontId="15" fillId="0" borderId="0" xfId="49" applyNumberFormat="1" applyFont="1" applyFill="1" applyAlignment="1" applyProtection="1">
      <alignment vertical="center"/>
      <protection/>
    </xf>
    <xf numFmtId="3" fontId="18" fillId="0" borderId="0" xfId="49" applyNumberFormat="1" applyFont="1" applyFill="1" applyAlignment="1" applyProtection="1">
      <alignment vertical="center"/>
      <protection/>
    </xf>
    <xf numFmtId="3" fontId="9" fillId="0" borderId="0" xfId="49" applyNumberFormat="1" applyFont="1" applyFill="1" applyAlignment="1">
      <alignment/>
      <protection/>
    </xf>
    <xf numFmtId="3" fontId="18" fillId="0" borderId="0" xfId="49" applyNumberFormat="1" applyFont="1" applyFill="1" applyAlignment="1" applyProtection="1">
      <alignment/>
      <protection/>
    </xf>
    <xf numFmtId="3" fontId="15" fillId="0" borderId="0" xfId="49" applyNumberFormat="1" applyFont="1" applyFill="1" applyAlignment="1" applyProtection="1">
      <alignment vertical="center"/>
      <protection locked="0"/>
    </xf>
    <xf numFmtId="3" fontId="18" fillId="34" borderId="0" xfId="49" applyNumberFormat="1" applyFont="1" applyFill="1" applyAlignment="1" applyProtection="1">
      <alignment vertical="center"/>
      <protection locked="0"/>
    </xf>
    <xf numFmtId="3" fontId="9" fillId="34" borderId="0" xfId="49" applyNumberFormat="1" applyFont="1" applyFill="1" applyAlignment="1">
      <alignment/>
      <protection/>
    </xf>
    <xf numFmtId="3" fontId="18" fillId="0" borderId="0" xfId="49" applyNumberFormat="1" applyFont="1" applyFill="1" applyAlignment="1" applyProtection="1">
      <alignment vertical="center"/>
      <protection locked="0"/>
    </xf>
    <xf numFmtId="3" fontId="9" fillId="0" borderId="0" xfId="49" applyNumberFormat="1" applyFont="1" applyFill="1" applyAlignment="1" applyProtection="1">
      <alignment/>
      <protection locked="0"/>
    </xf>
    <xf numFmtId="3" fontId="14" fillId="0" borderId="0" xfId="49" applyNumberFormat="1" applyFont="1" applyFill="1" applyAlignment="1" applyProtection="1">
      <alignment/>
      <protection locked="0"/>
    </xf>
    <xf numFmtId="3" fontId="14" fillId="0" borderId="0" xfId="49" applyNumberFormat="1" applyFont="1" applyFill="1" applyAlignment="1" applyProtection="1">
      <alignment vertical="center"/>
      <protection/>
    </xf>
    <xf numFmtId="3" fontId="10" fillId="0" borderId="0" xfId="49" applyNumberFormat="1" applyFont="1" applyFill="1" applyAlignment="1" applyProtection="1">
      <alignment/>
      <protection locked="0"/>
    </xf>
    <xf numFmtId="3" fontId="16" fillId="0" borderId="0" xfId="49" applyNumberFormat="1" applyFont="1" applyFill="1" applyAlignment="1" applyProtection="1">
      <alignment/>
      <protection/>
    </xf>
    <xf numFmtId="3" fontId="18" fillId="33" borderId="0" xfId="49" applyNumberFormat="1" applyFont="1" applyFill="1" applyAlignment="1" applyProtection="1">
      <alignment/>
      <protection/>
    </xf>
    <xf numFmtId="3" fontId="14" fillId="0" borderId="0" xfId="51" applyNumberFormat="1" applyFont="1" applyAlignment="1" applyProtection="1">
      <alignment vertical="center"/>
      <protection locked="0"/>
    </xf>
    <xf numFmtId="3" fontId="14" fillId="0" borderId="0" xfId="51" applyNumberFormat="1" applyFont="1" applyAlignment="1" applyProtection="1">
      <alignment vertical="center"/>
      <protection/>
    </xf>
    <xf numFmtId="3" fontId="16" fillId="0" borderId="0" xfId="51" applyNumberFormat="1" applyFont="1" applyAlignment="1" applyProtection="1">
      <alignment vertical="center"/>
      <protection/>
    </xf>
    <xf numFmtId="3" fontId="10" fillId="0" borderId="0" xfId="51" applyNumberFormat="1" applyFont="1" applyAlignment="1" applyProtection="1">
      <alignment vertical="center"/>
      <protection locked="0"/>
    </xf>
    <xf numFmtId="3" fontId="16" fillId="0" borderId="0" xfId="51" applyNumberFormat="1" applyFont="1" applyAlignment="1" applyProtection="1">
      <alignment vertical="center"/>
      <protection/>
    </xf>
    <xf numFmtId="3" fontId="14" fillId="0" borderId="0" xfId="51" applyNumberFormat="1" applyFont="1" applyAlignment="1" applyProtection="1">
      <alignment vertical="center"/>
      <protection locked="0"/>
    </xf>
    <xf numFmtId="3" fontId="16" fillId="0" borderId="0" xfId="51" applyNumberFormat="1" applyFont="1" applyAlignment="1" applyProtection="1">
      <alignment vertical="center"/>
      <protection locked="0"/>
    </xf>
    <xf numFmtId="3" fontId="15" fillId="0" borderId="0" xfId="51" applyNumberFormat="1" applyFont="1" applyAlignment="1" applyProtection="1">
      <alignment vertical="center"/>
      <protection locked="0"/>
    </xf>
    <xf numFmtId="0" fontId="15" fillId="0" borderId="0" xfId="51" applyFont="1" applyAlignment="1">
      <alignment/>
      <protection/>
    </xf>
    <xf numFmtId="3" fontId="15" fillId="0" borderId="0" xfId="51" applyNumberFormat="1" applyFont="1" applyAlignment="1" applyProtection="1">
      <alignment/>
      <protection locked="0"/>
    </xf>
    <xf numFmtId="3" fontId="15" fillId="0" borderId="0" xfId="51" applyNumberFormat="1" applyFont="1" applyAlignment="1" applyProtection="1">
      <alignment vertical="center"/>
      <protection/>
    </xf>
    <xf numFmtId="3" fontId="18" fillId="0" borderId="0" xfId="51" applyNumberFormat="1" applyFont="1" applyAlignment="1" applyProtection="1">
      <alignment vertical="center"/>
      <protection/>
    </xf>
    <xf numFmtId="3" fontId="9" fillId="0" borderId="0" xfId="51" applyNumberFormat="1" applyFont="1" applyAlignment="1">
      <alignment/>
      <protection/>
    </xf>
    <xf numFmtId="3" fontId="18" fillId="0" borderId="0" xfId="51" applyNumberFormat="1" applyFont="1" applyAlignment="1" applyProtection="1">
      <alignment/>
      <protection/>
    </xf>
    <xf numFmtId="3" fontId="9" fillId="0" borderId="0" xfId="51" applyNumberFormat="1" applyFont="1" applyAlignment="1" applyProtection="1">
      <alignment/>
      <protection locked="0"/>
    </xf>
    <xf numFmtId="3" fontId="14" fillId="0" borderId="0" xfId="51" applyNumberFormat="1" applyFont="1" applyAlignment="1" applyProtection="1">
      <alignment/>
      <protection locked="0"/>
    </xf>
    <xf numFmtId="3" fontId="10" fillId="0" borderId="0" xfId="51" applyNumberFormat="1" applyFont="1" applyAlignment="1" applyProtection="1">
      <alignment/>
      <protection locked="0"/>
    </xf>
    <xf numFmtId="3" fontId="16" fillId="0" borderId="0" xfId="51" applyNumberFormat="1" applyFont="1" applyAlignment="1" applyProtection="1">
      <alignment/>
      <protection/>
    </xf>
    <xf numFmtId="3" fontId="15" fillId="0" borderId="0" xfId="51" applyNumberFormat="1" applyFont="1" applyAlignment="1" applyProtection="1">
      <alignment horizontal="right" vertical="center"/>
      <protection locked="0"/>
    </xf>
    <xf numFmtId="0" fontId="19" fillId="0" borderId="0" xfId="42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vertical="center"/>
      <protection/>
    </xf>
    <xf numFmtId="3" fontId="18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49" applyFont="1" applyFill="1" applyAlignment="1">
      <alignment/>
      <protection/>
    </xf>
    <xf numFmtId="3" fontId="15" fillId="0" borderId="0" xfId="49" applyNumberFormat="1" applyFont="1" applyFill="1" applyAlignment="1" applyProtection="1">
      <alignment/>
      <protection locked="0"/>
    </xf>
    <xf numFmtId="3" fontId="8" fillId="0" borderId="0" xfId="49" applyNumberFormat="1" applyFont="1" applyFill="1" applyProtection="1">
      <alignment/>
      <protection locked="0"/>
    </xf>
    <xf numFmtId="3" fontId="12" fillId="0" borderId="0" xfId="49" applyNumberFormat="1" applyFill="1" applyProtection="1">
      <alignment/>
      <protection locked="0"/>
    </xf>
    <xf numFmtId="192" fontId="18" fillId="0" borderId="0" xfId="0" applyNumberFormat="1" applyFont="1" applyBorder="1" applyAlignment="1" applyProtection="1">
      <alignment horizontal="right" vertical="center"/>
      <protection/>
    </xf>
    <xf numFmtId="192" fontId="21" fillId="0" borderId="0" xfId="42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21" fillId="0" borderId="0" xfId="42" applyFont="1" applyBorder="1" applyAlignment="1" applyProtection="1">
      <alignment/>
      <protection locked="0"/>
    </xf>
    <xf numFmtId="192" fontId="22" fillId="0" borderId="0" xfId="42" applyNumberFormat="1" applyFont="1" applyBorder="1" applyAlignment="1" applyProtection="1" quotePrefix="1">
      <alignment/>
      <protection locked="0"/>
    </xf>
    <xf numFmtId="192" fontId="13" fillId="0" borderId="0" xfId="42" applyNumberFormat="1" applyFont="1" applyBorder="1" applyAlignment="1" applyProtection="1">
      <alignment/>
      <protection locked="0"/>
    </xf>
    <xf numFmtId="0" fontId="21" fillId="0" borderId="12" xfId="42" applyFont="1" applyBorder="1" applyAlignment="1" applyProtection="1">
      <alignment/>
      <protection locked="0"/>
    </xf>
    <xf numFmtId="3" fontId="15" fillId="0" borderId="5" xfId="0" applyNumberFormat="1" applyFont="1" applyBorder="1" applyAlignment="1" applyProtection="1">
      <alignment vertical="top"/>
      <protection locked="0"/>
    </xf>
    <xf numFmtId="192" fontId="15" fillId="0" borderId="5" xfId="0" applyNumberFormat="1" applyFont="1" applyBorder="1" applyAlignment="1" applyProtection="1">
      <alignment horizontal="centerContinuous" vertical="center"/>
      <protection/>
    </xf>
    <xf numFmtId="192" fontId="15" fillId="0" borderId="13" xfId="0" applyNumberFormat="1" applyFont="1" applyBorder="1" applyAlignment="1" applyProtection="1">
      <alignment horizontal="centerContinuous" vertical="center"/>
      <protection/>
    </xf>
    <xf numFmtId="192" fontId="15" fillId="0" borderId="13" xfId="0" applyNumberFormat="1" applyFont="1" applyBorder="1" applyAlignment="1" applyProtection="1">
      <alignment horizontal="centerContinuous" vertical="center"/>
      <protection locked="0"/>
    </xf>
    <xf numFmtId="0" fontId="15" fillId="0" borderId="5" xfId="0" applyFont="1" applyBorder="1" applyAlignment="1">
      <alignment vertical="center"/>
    </xf>
    <xf numFmtId="0" fontId="15" fillId="0" borderId="13" xfId="0" applyFont="1" applyBorder="1" applyAlignment="1">
      <alignment horizontal="centerContinuous" vertical="center"/>
    </xf>
    <xf numFmtId="192" fontId="15" fillId="0" borderId="5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>
      <alignment/>
    </xf>
    <xf numFmtId="192" fontId="15" fillId="0" borderId="0" xfId="0" applyNumberFormat="1" applyFont="1" applyBorder="1" applyAlignment="1" applyProtection="1">
      <alignment horizontal="right" vertical="top"/>
      <protection/>
    </xf>
    <xf numFmtId="192" fontId="18" fillId="0" borderId="0" xfId="0" applyNumberFormat="1" applyFont="1" applyAlignment="1" applyProtection="1">
      <alignment horizontal="right"/>
      <protection/>
    </xf>
    <xf numFmtId="192" fontId="15" fillId="0" borderId="0" xfId="0" applyNumberFormat="1" applyFont="1" applyAlignment="1" applyProtection="1">
      <alignment horizontal="right"/>
      <protection locked="0"/>
    </xf>
    <xf numFmtId="192" fontId="15" fillId="0" borderId="5" xfId="0" applyNumberFormat="1" applyFont="1" applyBorder="1" applyAlignment="1" applyProtection="1">
      <alignment horizontal="right" vertical="top"/>
      <protection locked="0"/>
    </xf>
    <xf numFmtId="169" fontId="18" fillId="0" borderId="0" xfId="47" applyFont="1" applyAlignment="1" applyProtection="1">
      <alignment horizontal="right"/>
      <protection/>
    </xf>
    <xf numFmtId="0" fontId="15" fillId="0" borderId="12" xfId="0" applyFont="1" applyBorder="1" applyAlignment="1">
      <alignment/>
    </xf>
    <xf numFmtId="192" fontId="18" fillId="0" borderId="12" xfId="0" applyNumberFormat="1" applyFont="1" applyBorder="1" applyAlignment="1" applyProtection="1">
      <alignment horizontal="right" vertical="top"/>
      <protection/>
    </xf>
    <xf numFmtId="192" fontId="15" fillId="0" borderId="12" xfId="0" applyNumberFormat="1" applyFont="1" applyBorder="1" applyAlignment="1" applyProtection="1">
      <alignment horizontal="right" vertical="top"/>
      <protection/>
    </xf>
    <xf numFmtId="0" fontId="15" fillId="0" borderId="12" xfId="0" applyFont="1" applyBorder="1" applyAlignment="1">
      <alignment vertical="top"/>
    </xf>
    <xf numFmtId="192" fontId="15" fillId="0" borderId="12" xfId="0" applyNumberFormat="1" applyFont="1" applyBorder="1" applyAlignment="1" applyProtection="1">
      <alignment horizontal="right" vertical="top"/>
      <protection locked="0"/>
    </xf>
    <xf numFmtId="192" fontId="24" fillId="0" borderId="12" xfId="42" applyNumberFormat="1" applyFont="1" applyBorder="1" applyAlignment="1" applyProtection="1" quotePrefix="1">
      <alignment horizontal="right"/>
      <protection locked="0"/>
    </xf>
    <xf numFmtId="0" fontId="18" fillId="0" borderId="12" xfId="0" applyFont="1" applyBorder="1" applyAlignment="1">
      <alignment vertical="top"/>
    </xf>
    <xf numFmtId="192" fontId="18" fillId="0" borderId="12" xfId="0" applyNumberFormat="1" applyFont="1" applyBorder="1" applyAlignment="1" applyProtection="1" quotePrefix="1">
      <alignment horizontal="right" vertical="top"/>
      <protection locked="0"/>
    </xf>
    <xf numFmtId="3" fontId="14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4" fillId="0" borderId="0" xfId="0" applyFont="1" applyAlignment="1" quotePrefix="1">
      <alignment/>
    </xf>
    <xf numFmtId="192" fontId="15" fillId="0" borderId="5" xfId="0" applyNumberFormat="1" applyFont="1" applyBorder="1" applyAlignment="1" applyProtection="1">
      <alignment horizontal="left" vertical="center"/>
      <protection locked="0"/>
    </xf>
    <xf numFmtId="192" fontId="18" fillId="0" borderId="5" xfId="0" applyNumberFormat="1" applyFont="1" applyBorder="1" applyAlignment="1" applyProtection="1">
      <alignment horizontal="right"/>
      <protection/>
    </xf>
    <xf numFmtId="192" fontId="15" fillId="0" borderId="0" xfId="0" applyNumberFormat="1" applyFont="1" applyAlignment="1" applyProtection="1">
      <alignment/>
      <protection/>
    </xf>
    <xf numFmtId="192" fontId="18" fillId="0" borderId="0" xfId="0" applyNumberFormat="1" applyFont="1" applyBorder="1" applyAlignment="1" applyProtection="1">
      <alignment horizontal="right" vertical="top"/>
      <protection/>
    </xf>
    <xf numFmtId="0" fontId="15" fillId="0" borderId="12" xfId="0" applyFont="1" applyBorder="1" applyAlignment="1">
      <alignment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/>
    </xf>
    <xf numFmtId="0" fontId="15" fillId="0" borderId="12" xfId="0" applyFont="1" applyBorder="1" applyAlignment="1" applyProtection="1">
      <alignment/>
      <protection locked="0"/>
    </xf>
    <xf numFmtId="3" fontId="15" fillId="0" borderId="1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11" fillId="0" borderId="0" xfId="0" applyNumberFormat="1" applyFont="1" applyAlignment="1" applyProtection="1">
      <alignment vertical="center"/>
      <protection/>
    </xf>
    <xf numFmtId="3" fontId="18" fillId="0" borderId="0" xfId="0" applyNumberFormat="1" applyFont="1" applyAlignment="1">
      <alignment/>
    </xf>
    <xf numFmtId="3" fontId="11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192" fontId="13" fillId="0" borderId="0" xfId="42" applyNumberFormat="1" applyFont="1" applyBorder="1" applyAlignment="1" applyProtection="1" quotePrefix="1">
      <alignment/>
      <protection locked="0"/>
    </xf>
    <xf numFmtId="0" fontId="13" fillId="0" borderId="0" xfId="42" applyFont="1" applyBorder="1" applyAlignment="1" applyProtection="1">
      <alignment/>
      <protection locked="0"/>
    </xf>
    <xf numFmtId="0" fontId="15" fillId="0" borderId="0" xfId="49" applyFont="1" applyAlignment="1">
      <alignment/>
      <protection/>
    </xf>
    <xf numFmtId="3" fontId="15" fillId="0" borderId="0" xfId="49" applyNumberFormat="1" applyFont="1" applyAlignment="1" applyProtection="1">
      <alignment/>
      <protection locked="0"/>
    </xf>
    <xf numFmtId="3" fontId="18" fillId="0" borderId="0" xfId="49" applyNumberFormat="1" applyFont="1" applyAlignment="1">
      <alignment/>
      <protection/>
    </xf>
    <xf numFmtId="3" fontId="18" fillId="0" borderId="0" xfId="49" applyNumberFormat="1" applyFont="1" applyAlignment="1" applyProtection="1">
      <alignment/>
      <protection locked="0"/>
    </xf>
    <xf numFmtId="3" fontId="16" fillId="0" borderId="0" xfId="49" applyNumberFormat="1" applyFont="1" applyAlignment="1" applyProtection="1">
      <alignment/>
      <protection locked="0"/>
    </xf>
    <xf numFmtId="192" fontId="13" fillId="0" borderId="12" xfId="42" applyNumberFormat="1" applyFont="1" applyBorder="1" applyAlignment="1" applyProtection="1">
      <alignment/>
      <protection locked="0"/>
    </xf>
    <xf numFmtId="192" fontId="21" fillId="0" borderId="12" xfId="42" applyNumberFormat="1" applyFont="1" applyBorder="1" applyAlignment="1" applyProtection="1">
      <alignment/>
      <protection locked="0"/>
    </xf>
    <xf numFmtId="3" fontId="12" fillId="0" borderId="0" xfId="49" applyNumberFormat="1" applyFont="1" applyBorder="1" applyAlignment="1" applyProtection="1">
      <alignment vertical="top"/>
      <protection locked="0"/>
    </xf>
    <xf numFmtId="192" fontId="12" fillId="0" borderId="0" xfId="49" applyNumberFormat="1" applyFont="1" applyBorder="1" applyAlignment="1" applyProtection="1">
      <alignment horizontal="centerContinuous" vertical="center"/>
      <protection/>
    </xf>
    <xf numFmtId="192" fontId="12" fillId="0" borderId="12" xfId="49" applyNumberFormat="1" applyFont="1" applyBorder="1" applyAlignment="1" applyProtection="1">
      <alignment horizontal="centerContinuous" vertical="center"/>
      <protection/>
    </xf>
    <xf numFmtId="192" fontId="12" fillId="0" borderId="0" xfId="49" applyNumberFormat="1" applyFont="1" applyBorder="1" applyAlignment="1" applyProtection="1">
      <alignment horizontal="right" vertical="center"/>
      <protection/>
    </xf>
    <xf numFmtId="0" fontId="12" fillId="0" borderId="0" xfId="49" applyFont="1" applyBorder="1" applyAlignment="1">
      <alignment/>
      <protection/>
    </xf>
    <xf numFmtId="192" fontId="12" fillId="0" borderId="0" xfId="49" applyNumberFormat="1" applyFont="1" applyBorder="1" applyAlignment="1" applyProtection="1">
      <alignment horizontal="right" vertical="top"/>
      <protection/>
    </xf>
    <xf numFmtId="0" fontId="12" fillId="0" borderId="0" xfId="49" applyFont="1" applyAlignment="1">
      <alignment/>
      <protection/>
    </xf>
    <xf numFmtId="0" fontId="12" fillId="0" borderId="12" xfId="49" applyFont="1" applyBorder="1" applyAlignment="1">
      <alignment/>
      <protection/>
    </xf>
    <xf numFmtId="192" fontId="12" fillId="0" borderId="12" xfId="49" applyNumberFormat="1" applyFont="1" applyBorder="1" applyAlignment="1" applyProtection="1">
      <alignment horizontal="right" vertical="top"/>
      <protection locked="0"/>
    </xf>
    <xf numFmtId="3" fontId="14" fillId="0" borderId="0" xfId="49" applyNumberFormat="1" applyFont="1" applyFill="1" applyProtection="1">
      <alignment/>
      <protection locked="0"/>
    </xf>
    <xf numFmtId="3" fontId="12" fillId="0" borderId="0" xfId="49" applyNumberFormat="1" applyFont="1" applyFill="1" applyProtection="1">
      <alignment/>
      <protection locked="0"/>
    </xf>
    <xf numFmtId="3" fontId="14" fillId="0" borderId="0" xfId="49" applyNumberFormat="1" applyFont="1" applyBorder="1" applyProtection="1">
      <alignment/>
      <protection locked="0"/>
    </xf>
    <xf numFmtId="0" fontId="12" fillId="0" borderId="12" xfId="49" applyFont="1" applyBorder="1" applyAlignment="1" applyProtection="1">
      <alignment/>
      <protection locked="0"/>
    </xf>
    <xf numFmtId="0" fontId="15" fillId="0" borderId="12" xfId="49" applyFont="1" applyBorder="1" applyAlignment="1" applyProtection="1">
      <alignment/>
      <protection locked="0"/>
    </xf>
    <xf numFmtId="0" fontId="12" fillId="0" borderId="0" xfId="49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12" fillId="0" borderId="5" xfId="0" applyNumberFormat="1" applyFont="1" applyBorder="1" applyAlignment="1" applyProtection="1">
      <alignment vertical="top"/>
      <protection locked="0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3" fontId="13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192" fontId="12" fillId="0" borderId="5" xfId="0" applyNumberFormat="1" applyFont="1" applyBorder="1" applyAlignment="1" applyProtection="1">
      <alignment horizontal="center" vertical="center"/>
      <protection/>
    </xf>
    <xf numFmtId="192" fontId="12" fillId="0" borderId="0" xfId="0" applyNumberFormat="1" applyFont="1" applyBorder="1" applyAlignment="1" applyProtection="1">
      <alignment horizontal="center" vertical="top"/>
      <protection/>
    </xf>
    <xf numFmtId="192" fontId="12" fillId="0" borderId="12" xfId="0" applyNumberFormat="1" applyFont="1" applyBorder="1" applyAlignment="1" applyProtection="1">
      <alignment horizontal="right" vertical="top"/>
      <protection locked="0"/>
    </xf>
    <xf numFmtId="192" fontId="12" fillId="0" borderId="12" xfId="49" applyNumberFormat="1" applyFont="1" applyBorder="1" applyAlignment="1" applyProtection="1">
      <alignment horizontal="centerContinuous" vertical="center"/>
      <protection locked="0"/>
    </xf>
    <xf numFmtId="0" fontId="12" fillId="0" borderId="0" xfId="49" applyFont="1" applyBorder="1" applyAlignment="1">
      <alignment vertical="center"/>
      <protection/>
    </xf>
    <xf numFmtId="0" fontId="12" fillId="0" borderId="12" xfId="49" applyFont="1" applyBorder="1" applyAlignment="1">
      <alignment horizontal="centerContinuous" vertical="center"/>
      <protection/>
    </xf>
    <xf numFmtId="192" fontId="18" fillId="0" borderId="0" xfId="49" applyNumberFormat="1" applyFont="1" applyAlignment="1" applyProtection="1">
      <alignment horizontal="right"/>
      <protection/>
    </xf>
    <xf numFmtId="192" fontId="12" fillId="0" borderId="0" xfId="49" applyNumberFormat="1" applyFont="1" applyAlignment="1" applyProtection="1">
      <alignment horizontal="right"/>
      <protection locked="0"/>
    </xf>
    <xf numFmtId="192" fontId="12" fillId="0" borderId="5" xfId="49" applyNumberFormat="1" applyFont="1" applyBorder="1" applyAlignment="1" applyProtection="1">
      <alignment horizontal="right" vertical="top"/>
      <protection locked="0"/>
    </xf>
    <xf numFmtId="192" fontId="18" fillId="0" borderId="12" xfId="49" applyNumberFormat="1" applyFont="1" applyBorder="1" applyAlignment="1" applyProtection="1">
      <alignment horizontal="right" vertical="top"/>
      <protection/>
    </xf>
    <xf numFmtId="192" fontId="12" fillId="0" borderId="12" xfId="49" applyNumberFormat="1" applyFont="1" applyBorder="1" applyAlignment="1" applyProtection="1">
      <alignment horizontal="right" vertical="top"/>
      <protection/>
    </xf>
    <xf numFmtId="0" fontId="12" fillId="0" borderId="12" xfId="49" applyFont="1" applyBorder="1" applyAlignment="1">
      <alignment vertical="top"/>
      <protection/>
    </xf>
    <xf numFmtId="3" fontId="18" fillId="0" borderId="0" xfId="49" applyNumberFormat="1" applyFont="1" applyFill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 locked="0"/>
    </xf>
    <xf numFmtId="0" fontId="2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6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4" fillId="0" borderId="0" xfId="50" applyNumberFormat="1" applyFont="1">
      <alignment/>
      <protection/>
    </xf>
    <xf numFmtId="3" fontId="12" fillId="0" borderId="5" xfId="49" applyNumberFormat="1" applyFont="1" applyBorder="1" applyAlignment="1" applyProtection="1">
      <alignment vertical="top"/>
      <protection locked="0"/>
    </xf>
    <xf numFmtId="192" fontId="12" fillId="0" borderId="5" xfId="49" applyNumberFormat="1" applyFont="1" applyBorder="1" applyAlignment="1" applyProtection="1">
      <alignment horizontal="centerContinuous" vertical="center"/>
      <protection/>
    </xf>
    <xf numFmtId="192" fontId="12" fillId="0" borderId="13" xfId="49" applyNumberFormat="1" applyFont="1" applyBorder="1" applyAlignment="1" applyProtection="1">
      <alignment horizontal="centerContinuous" vertical="center"/>
      <protection/>
    </xf>
    <xf numFmtId="192" fontId="12" fillId="0" borderId="13" xfId="49" applyNumberFormat="1" applyFont="1" applyBorder="1" applyAlignment="1" applyProtection="1">
      <alignment horizontal="centerContinuous" vertical="center"/>
      <protection locked="0"/>
    </xf>
    <xf numFmtId="0" fontId="12" fillId="0" borderId="5" xfId="49" applyFont="1" applyBorder="1" applyAlignment="1">
      <alignment vertical="center"/>
      <protection/>
    </xf>
    <xf numFmtId="0" fontId="12" fillId="0" borderId="13" xfId="49" applyFont="1" applyBorder="1" applyAlignment="1">
      <alignment horizontal="centerContinuous" vertical="center"/>
      <protection/>
    </xf>
    <xf numFmtId="192" fontId="12" fillId="0" borderId="5" xfId="49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92" fontId="22" fillId="0" borderId="12" xfId="42" applyNumberFormat="1" applyFont="1" applyBorder="1" applyAlignment="1" applyProtection="1" quotePrefix="1">
      <alignment/>
      <protection locked="0"/>
    </xf>
    <xf numFmtId="0" fontId="12" fillId="0" borderId="0" xfId="49" applyFill="1" applyAlignment="1">
      <alignment/>
      <protection/>
    </xf>
    <xf numFmtId="0" fontId="12" fillId="0" borderId="0" xfId="49" applyAlignment="1">
      <alignment/>
      <protection/>
    </xf>
    <xf numFmtId="0" fontId="15" fillId="0" borderId="0" xfId="0" applyFont="1" applyBorder="1" applyAlignment="1" applyProtection="1">
      <alignment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~8127812" xfId="49"/>
    <cellStyle name="Normale_2_1_19" xfId="50"/>
    <cellStyle name="Normale_Tavola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Zeros="0" tabSelected="1" zoomScale="110" zoomScaleNormal="110" zoomScalePageLayoutView="0" workbookViewId="0" topLeftCell="A1">
      <selection activeCell="Q22" sqref="Q22"/>
    </sheetView>
  </sheetViews>
  <sheetFormatPr defaultColWidth="9.00390625" defaultRowHeight="12"/>
  <cols>
    <col min="1" max="2" width="20.875" style="0" customWidth="1"/>
    <col min="4" max="4" width="9.875" style="0" customWidth="1"/>
    <col min="5" max="5" width="9.00390625" style="0" customWidth="1"/>
    <col min="6" max="6" width="2.00390625" style="0" customWidth="1"/>
    <col min="7" max="8" width="10.125" style="0" customWidth="1"/>
    <col min="9" max="11" width="9.125" style="0" customWidth="1"/>
  </cols>
  <sheetData>
    <row r="1" spans="1:7" ht="15">
      <c r="A1" s="99" t="s">
        <v>52</v>
      </c>
      <c r="B1" s="99"/>
      <c r="C1" s="99"/>
      <c r="D1" s="99"/>
      <c r="F1" s="101"/>
      <c r="G1" s="102" t="s">
        <v>112</v>
      </c>
    </row>
    <row r="2" spans="1:5" ht="15">
      <c r="A2" s="103" t="s">
        <v>119</v>
      </c>
      <c r="B2" s="103"/>
      <c r="C2" s="99"/>
      <c r="D2" s="99"/>
      <c r="E2" s="101"/>
    </row>
    <row r="3" spans="1:12" ht="12.75">
      <c r="A3" s="212" t="s">
        <v>79</v>
      </c>
      <c r="B3" s="212" t="s">
        <v>80</v>
      </c>
      <c r="C3" s="213" t="s">
        <v>1</v>
      </c>
      <c r="D3" s="214" t="s">
        <v>2</v>
      </c>
      <c r="E3" s="215"/>
      <c r="F3" s="216"/>
      <c r="G3" s="215" t="s">
        <v>3</v>
      </c>
      <c r="H3" s="217"/>
      <c r="I3" s="217"/>
      <c r="J3" s="215"/>
      <c r="K3" s="215" t="s">
        <v>4</v>
      </c>
      <c r="L3" s="218" t="s">
        <v>5</v>
      </c>
    </row>
    <row r="4" spans="1:12" ht="13.5">
      <c r="A4" s="170"/>
      <c r="B4" s="170"/>
      <c r="C4" s="171" t="s">
        <v>7</v>
      </c>
      <c r="D4" s="171" t="s">
        <v>8</v>
      </c>
      <c r="E4" s="198" t="s">
        <v>9</v>
      </c>
      <c r="F4" s="199"/>
      <c r="G4" s="200" t="s">
        <v>81</v>
      </c>
      <c r="H4" s="200" t="s">
        <v>82</v>
      </c>
      <c r="I4" s="200" t="s">
        <v>83</v>
      </c>
      <c r="J4" s="200" t="s">
        <v>84</v>
      </c>
      <c r="K4" s="200" t="s">
        <v>85</v>
      </c>
      <c r="L4" s="172"/>
    </row>
    <row r="5" spans="1:12" ht="12.75">
      <c r="A5" s="173"/>
      <c r="B5" s="173"/>
      <c r="C5" s="173"/>
      <c r="D5" s="173"/>
      <c r="E5" s="201" t="s">
        <v>24</v>
      </c>
      <c r="F5" s="202"/>
      <c r="G5" s="203"/>
      <c r="H5" s="203"/>
      <c r="I5" s="203"/>
      <c r="J5" s="203"/>
      <c r="K5" s="203"/>
      <c r="L5" s="174"/>
    </row>
    <row r="6" spans="1:15" ht="12">
      <c r="A6" s="141" t="s">
        <v>86</v>
      </c>
      <c r="B6" s="141"/>
      <c r="C6" s="126">
        <v>14</v>
      </c>
      <c r="D6" s="126">
        <v>113</v>
      </c>
      <c r="E6" s="204" t="s">
        <v>87</v>
      </c>
      <c r="F6" s="42"/>
      <c r="G6" s="126">
        <v>478</v>
      </c>
      <c r="H6" s="126">
        <v>534</v>
      </c>
      <c r="I6" s="126">
        <v>518</v>
      </c>
      <c r="J6" s="126">
        <v>499</v>
      </c>
      <c r="K6" s="126">
        <v>482</v>
      </c>
      <c r="L6" s="126">
        <f>SUM(G6:K6)</f>
        <v>2511</v>
      </c>
      <c r="O6" s="183"/>
    </row>
    <row r="7" spans="1:15" ht="12">
      <c r="A7" s="205"/>
      <c r="B7" s="146" t="s">
        <v>88</v>
      </c>
      <c r="C7" s="206">
        <v>4</v>
      </c>
      <c r="D7" s="206">
        <v>36</v>
      </c>
      <c r="E7" s="204"/>
      <c r="F7" s="42"/>
      <c r="G7" s="206">
        <v>144</v>
      </c>
      <c r="H7" s="206">
        <v>169</v>
      </c>
      <c r="I7" s="206">
        <v>155</v>
      </c>
      <c r="J7" s="206">
        <v>155</v>
      </c>
      <c r="K7" s="206">
        <v>152</v>
      </c>
      <c r="L7" s="206"/>
      <c r="N7" s="206"/>
      <c r="O7" s="183"/>
    </row>
    <row r="8" spans="1:15" ht="12">
      <c r="A8" s="207"/>
      <c r="B8" s="146" t="s">
        <v>89</v>
      </c>
      <c r="C8" s="206">
        <v>7</v>
      </c>
      <c r="D8" s="206">
        <v>51</v>
      </c>
      <c r="E8" s="204"/>
      <c r="F8" s="95"/>
      <c r="G8" s="206">
        <v>225</v>
      </c>
      <c r="H8" s="206">
        <v>250</v>
      </c>
      <c r="I8" s="206">
        <v>231</v>
      </c>
      <c r="J8" s="206">
        <v>232</v>
      </c>
      <c r="K8" s="206">
        <v>221</v>
      </c>
      <c r="L8" s="127"/>
      <c r="N8" s="127"/>
      <c r="O8" s="183"/>
    </row>
    <row r="9" spans="1:15" ht="12">
      <c r="A9" s="207"/>
      <c r="B9" s="146" t="s">
        <v>90</v>
      </c>
      <c r="C9" s="206">
        <v>3</v>
      </c>
      <c r="D9" s="206">
        <v>26</v>
      </c>
      <c r="E9" s="204"/>
      <c r="F9" s="95"/>
      <c r="G9" s="206">
        <v>109</v>
      </c>
      <c r="H9" s="206">
        <v>115</v>
      </c>
      <c r="I9" s="206">
        <v>132</v>
      </c>
      <c r="J9" s="206">
        <v>112</v>
      </c>
      <c r="K9" s="206">
        <v>109</v>
      </c>
      <c r="L9" s="206"/>
      <c r="O9" s="183"/>
    </row>
    <row r="10" spans="1:15" ht="12">
      <c r="A10" s="208" t="s">
        <v>12</v>
      </c>
      <c r="B10" s="208"/>
      <c r="C10" s="142">
        <v>10</v>
      </c>
      <c r="D10" s="142">
        <v>108</v>
      </c>
      <c r="E10" s="204" t="s">
        <v>87</v>
      </c>
      <c r="F10" s="95"/>
      <c r="G10" s="142">
        <v>477</v>
      </c>
      <c r="H10" s="142">
        <v>492</v>
      </c>
      <c r="I10" s="142">
        <v>503</v>
      </c>
      <c r="J10" s="142">
        <v>478</v>
      </c>
      <c r="K10" s="142">
        <v>474</v>
      </c>
      <c r="L10" s="142">
        <f>SUM(G10:K10)</f>
        <v>2424</v>
      </c>
      <c r="O10" s="183"/>
    </row>
    <row r="11" spans="1:15" ht="12">
      <c r="A11" s="205"/>
      <c r="B11" s="146" t="s">
        <v>91</v>
      </c>
      <c r="C11" s="206">
        <v>5</v>
      </c>
      <c r="D11" s="206">
        <v>57</v>
      </c>
      <c r="E11" s="204"/>
      <c r="F11" s="42"/>
      <c r="G11" s="206">
        <v>244</v>
      </c>
      <c r="H11" s="206">
        <v>267</v>
      </c>
      <c r="I11" s="206">
        <v>266</v>
      </c>
      <c r="J11" s="206">
        <v>251</v>
      </c>
      <c r="K11" s="206">
        <v>248</v>
      </c>
      <c r="L11" s="206"/>
      <c r="O11" s="183"/>
    </row>
    <row r="12" spans="1:15" ht="12">
      <c r="A12" s="207"/>
      <c r="B12" s="146" t="s">
        <v>92</v>
      </c>
      <c r="C12" s="206">
        <v>3</v>
      </c>
      <c r="D12" s="206">
        <v>30</v>
      </c>
      <c r="E12" s="204"/>
      <c r="F12" s="95"/>
      <c r="G12" s="206">
        <v>139</v>
      </c>
      <c r="H12" s="206">
        <v>137</v>
      </c>
      <c r="I12" s="206">
        <v>135</v>
      </c>
      <c r="J12" s="206">
        <v>134</v>
      </c>
      <c r="K12" s="206">
        <v>138</v>
      </c>
      <c r="L12" s="206"/>
      <c r="O12" s="183"/>
    </row>
    <row r="13" spans="1:15" ht="12">
      <c r="A13" s="207"/>
      <c r="B13" s="146" t="s">
        <v>93</v>
      </c>
      <c r="C13" s="206">
        <v>2</v>
      </c>
      <c r="D13" s="206">
        <v>21</v>
      </c>
      <c r="E13" s="204"/>
      <c r="F13" s="95"/>
      <c r="G13" s="206">
        <v>94</v>
      </c>
      <c r="H13" s="206">
        <v>88</v>
      </c>
      <c r="I13" s="206">
        <v>102</v>
      </c>
      <c r="J13" s="206">
        <v>93</v>
      </c>
      <c r="K13" s="206">
        <v>88</v>
      </c>
      <c r="L13" s="206"/>
      <c r="O13" s="183"/>
    </row>
    <row r="14" spans="1:15" ht="12">
      <c r="A14" s="208" t="s">
        <v>94</v>
      </c>
      <c r="B14" s="208"/>
      <c r="C14" s="142">
        <v>13</v>
      </c>
      <c r="D14" s="142">
        <v>122</v>
      </c>
      <c r="E14" s="204" t="s">
        <v>87</v>
      </c>
      <c r="F14" s="42">
        <f>SUM(F15:F16)</f>
        <v>0</v>
      </c>
      <c r="G14" s="142">
        <v>504</v>
      </c>
      <c r="H14" s="142">
        <v>496</v>
      </c>
      <c r="I14" s="142">
        <v>593</v>
      </c>
      <c r="J14" s="142">
        <v>573</v>
      </c>
      <c r="K14" s="142">
        <v>555</v>
      </c>
      <c r="L14" s="142">
        <f>SUM(G14:K14)</f>
        <v>2721</v>
      </c>
      <c r="O14" s="183"/>
    </row>
    <row r="15" spans="1:18" ht="12">
      <c r="A15" s="207"/>
      <c r="B15" s="146" t="s">
        <v>95</v>
      </c>
      <c r="C15" s="206">
        <v>5</v>
      </c>
      <c r="D15" s="206">
        <v>48</v>
      </c>
      <c r="E15" s="204"/>
      <c r="F15" s="95"/>
      <c r="G15" s="206">
        <v>216</v>
      </c>
      <c r="H15" s="206">
        <v>204</v>
      </c>
      <c r="I15" s="206">
        <v>237</v>
      </c>
      <c r="J15" s="206">
        <v>221</v>
      </c>
      <c r="K15" s="206">
        <v>207</v>
      </c>
      <c r="L15" s="206"/>
      <c r="O15" s="183"/>
      <c r="R15" s="206"/>
    </row>
    <row r="16" spans="1:18" ht="12">
      <c r="A16" s="207"/>
      <c r="B16" s="146" t="s">
        <v>96</v>
      </c>
      <c r="C16" s="206">
        <v>3</v>
      </c>
      <c r="D16" s="206">
        <v>18</v>
      </c>
      <c r="E16" s="204"/>
      <c r="F16" s="95"/>
      <c r="G16" s="206">
        <v>54</v>
      </c>
      <c r="H16" s="206">
        <v>49</v>
      </c>
      <c r="I16" s="206">
        <v>91</v>
      </c>
      <c r="J16" s="206">
        <v>76</v>
      </c>
      <c r="K16" s="206">
        <v>101</v>
      </c>
      <c r="L16" s="206"/>
      <c r="O16" s="183"/>
      <c r="R16" s="206"/>
    </row>
    <row r="17" spans="1:15" ht="12">
      <c r="A17" s="205"/>
      <c r="B17" s="146" t="s">
        <v>97</v>
      </c>
      <c r="C17" s="206">
        <v>2</v>
      </c>
      <c r="D17" s="206">
        <v>25</v>
      </c>
      <c r="E17" s="204"/>
      <c r="F17" s="63"/>
      <c r="G17" s="206">
        <v>114</v>
      </c>
      <c r="H17" s="206">
        <v>114</v>
      </c>
      <c r="I17" s="206">
        <v>111</v>
      </c>
      <c r="J17" s="206">
        <v>114</v>
      </c>
      <c r="K17" s="206">
        <v>114</v>
      </c>
      <c r="L17" s="206"/>
      <c r="O17" s="183"/>
    </row>
    <row r="18" spans="1:15" ht="12">
      <c r="A18" s="205"/>
      <c r="B18" s="146" t="s">
        <v>98</v>
      </c>
      <c r="C18" s="206">
        <v>3</v>
      </c>
      <c r="D18" s="206">
        <v>31</v>
      </c>
      <c r="E18" s="204"/>
      <c r="F18" s="42"/>
      <c r="G18" s="206">
        <v>120</v>
      </c>
      <c r="H18" s="206">
        <v>129</v>
      </c>
      <c r="I18" s="206">
        <v>154</v>
      </c>
      <c r="J18" s="206">
        <v>162</v>
      </c>
      <c r="K18" s="206">
        <v>133</v>
      </c>
      <c r="L18" s="206"/>
      <c r="O18" s="183"/>
    </row>
    <row r="19" spans="1:15" ht="12">
      <c r="A19" s="141" t="s">
        <v>99</v>
      </c>
      <c r="B19" s="141"/>
      <c r="C19" s="126">
        <v>10</v>
      </c>
      <c r="D19" s="126">
        <v>110</v>
      </c>
      <c r="E19" s="204" t="s">
        <v>87</v>
      </c>
      <c r="F19" s="95"/>
      <c r="G19" s="126">
        <v>466</v>
      </c>
      <c r="H19" s="126">
        <v>469</v>
      </c>
      <c r="I19" s="126">
        <v>443</v>
      </c>
      <c r="J19" s="126">
        <v>452</v>
      </c>
      <c r="K19" s="126">
        <v>488</v>
      </c>
      <c r="L19" s="126">
        <f>SUM(G19:K19)</f>
        <v>2318</v>
      </c>
      <c r="O19" s="183"/>
    </row>
    <row r="20" spans="1:15" ht="12">
      <c r="A20" s="207"/>
      <c r="B20" s="146" t="s">
        <v>100</v>
      </c>
      <c r="C20" s="206">
        <v>5</v>
      </c>
      <c r="D20" s="206">
        <v>50</v>
      </c>
      <c r="E20" s="204"/>
      <c r="F20" s="95"/>
      <c r="G20" s="206">
        <v>205</v>
      </c>
      <c r="H20" s="206">
        <v>209</v>
      </c>
      <c r="I20" s="206">
        <v>205</v>
      </c>
      <c r="J20" s="206">
        <v>214</v>
      </c>
      <c r="K20" s="206">
        <v>216</v>
      </c>
      <c r="L20" s="206"/>
      <c r="O20" s="183"/>
    </row>
    <row r="21" spans="1:15" ht="12">
      <c r="A21" s="207"/>
      <c r="B21" s="146" t="s">
        <v>101</v>
      </c>
      <c r="C21" s="206">
        <v>5</v>
      </c>
      <c r="D21" s="206">
        <v>60</v>
      </c>
      <c r="E21" s="204"/>
      <c r="F21" s="95"/>
      <c r="G21" s="206">
        <v>261</v>
      </c>
      <c r="H21" s="206">
        <v>260</v>
      </c>
      <c r="I21" s="206">
        <v>238</v>
      </c>
      <c r="J21" s="206">
        <v>238</v>
      </c>
      <c r="K21" s="206">
        <v>272</v>
      </c>
      <c r="L21" s="206"/>
      <c r="O21" s="183"/>
    </row>
    <row r="22" spans="1:15" ht="12">
      <c r="A22" s="208" t="s">
        <v>16</v>
      </c>
      <c r="B22" s="208"/>
      <c r="C22" s="126">
        <v>11</v>
      </c>
      <c r="D22" s="126">
        <v>118</v>
      </c>
      <c r="E22" s="204" t="s">
        <v>87</v>
      </c>
      <c r="F22" s="42">
        <f>SUM(F23:F24)</f>
        <v>0</v>
      </c>
      <c r="G22" s="126">
        <v>505</v>
      </c>
      <c r="H22" s="126">
        <v>539</v>
      </c>
      <c r="I22" s="126">
        <v>506</v>
      </c>
      <c r="J22" s="126">
        <v>521</v>
      </c>
      <c r="K22" s="126">
        <v>516</v>
      </c>
      <c r="L22" s="126">
        <f>SUM(G22:K22)</f>
        <v>2587</v>
      </c>
      <c r="O22" s="183"/>
    </row>
    <row r="23" spans="1:15" ht="12">
      <c r="A23" s="207"/>
      <c r="B23" s="146" t="s">
        <v>102</v>
      </c>
      <c r="C23" s="206">
        <v>2</v>
      </c>
      <c r="D23" s="206">
        <v>18</v>
      </c>
      <c r="E23" s="204"/>
      <c r="F23" s="95"/>
      <c r="G23" s="206">
        <v>67</v>
      </c>
      <c r="H23" s="206">
        <v>88</v>
      </c>
      <c r="I23" s="206">
        <v>64</v>
      </c>
      <c r="J23" s="206">
        <v>86</v>
      </c>
      <c r="K23" s="206">
        <v>92</v>
      </c>
      <c r="L23" s="206"/>
      <c r="O23" s="183"/>
    </row>
    <row r="24" spans="1:15" ht="12">
      <c r="A24" s="207"/>
      <c r="B24" s="146" t="s">
        <v>103</v>
      </c>
      <c r="C24" s="206">
        <v>1</v>
      </c>
      <c r="D24" s="206">
        <v>20</v>
      </c>
      <c r="E24" s="204"/>
      <c r="F24" s="95"/>
      <c r="G24" s="206">
        <v>93</v>
      </c>
      <c r="H24" s="206">
        <v>99</v>
      </c>
      <c r="I24" s="206">
        <v>95</v>
      </c>
      <c r="J24" s="206">
        <v>90</v>
      </c>
      <c r="K24" s="206">
        <v>100</v>
      </c>
      <c r="L24" s="206"/>
      <c r="O24" s="183"/>
    </row>
    <row r="25" spans="1:15" ht="12">
      <c r="A25" s="205"/>
      <c r="B25" s="146" t="s">
        <v>104</v>
      </c>
      <c r="C25" s="206">
        <v>2</v>
      </c>
      <c r="D25" s="206">
        <v>20</v>
      </c>
      <c r="E25" s="204"/>
      <c r="F25" s="42"/>
      <c r="G25" s="206">
        <v>90</v>
      </c>
      <c r="H25" s="206">
        <v>89</v>
      </c>
      <c r="I25" s="206">
        <v>83</v>
      </c>
      <c r="J25" s="206">
        <v>85</v>
      </c>
      <c r="K25" s="206">
        <v>82</v>
      </c>
      <c r="L25" s="206"/>
      <c r="O25" s="183"/>
    </row>
    <row r="26" spans="1:15" ht="12">
      <c r="A26" s="207"/>
      <c r="B26" s="146" t="s">
        <v>105</v>
      </c>
      <c r="C26" s="206">
        <v>6</v>
      </c>
      <c r="D26" s="206">
        <v>60</v>
      </c>
      <c r="E26" s="204"/>
      <c r="F26" s="95"/>
      <c r="G26" s="206">
        <v>255</v>
      </c>
      <c r="H26" s="206">
        <v>263</v>
      </c>
      <c r="I26" s="206">
        <v>264</v>
      </c>
      <c r="J26" s="206">
        <v>260</v>
      </c>
      <c r="K26" s="206">
        <v>242</v>
      </c>
      <c r="L26" s="206"/>
      <c r="O26" s="183"/>
    </row>
    <row r="27" spans="1:15" ht="12">
      <c r="A27" s="208" t="s">
        <v>19</v>
      </c>
      <c r="B27" s="208"/>
      <c r="C27" s="142">
        <v>8</v>
      </c>
      <c r="D27" s="142">
        <v>115</v>
      </c>
      <c r="E27" s="204" t="s">
        <v>87</v>
      </c>
      <c r="F27" s="95"/>
      <c r="G27" s="142">
        <v>479</v>
      </c>
      <c r="H27" s="142">
        <v>499</v>
      </c>
      <c r="I27" s="142">
        <v>538</v>
      </c>
      <c r="J27" s="142">
        <v>485</v>
      </c>
      <c r="K27" s="142">
        <v>481</v>
      </c>
      <c r="L27" s="142">
        <f>SUM(G27:K27)</f>
        <v>2482</v>
      </c>
      <c r="O27" s="183"/>
    </row>
    <row r="28" spans="1:15" ht="12">
      <c r="A28" s="205"/>
      <c r="B28" s="146" t="s">
        <v>106</v>
      </c>
      <c r="C28" s="206">
        <v>5</v>
      </c>
      <c r="D28" s="206">
        <v>65</v>
      </c>
      <c r="E28" s="204"/>
      <c r="F28" s="42"/>
      <c r="G28" s="206">
        <v>272</v>
      </c>
      <c r="H28" s="206">
        <v>293</v>
      </c>
      <c r="I28" s="206">
        <v>303</v>
      </c>
      <c r="J28" s="206">
        <v>299</v>
      </c>
      <c r="K28" s="206">
        <v>283</v>
      </c>
      <c r="L28" s="206"/>
      <c r="O28" s="183"/>
    </row>
    <row r="29" spans="1:15" ht="12">
      <c r="A29" s="207"/>
      <c r="B29" s="146" t="s">
        <v>107</v>
      </c>
      <c r="C29" s="206">
        <v>3</v>
      </c>
      <c r="D29" s="206">
        <v>50</v>
      </c>
      <c r="E29" s="204"/>
      <c r="F29" s="95"/>
      <c r="G29" s="206">
        <v>207</v>
      </c>
      <c r="H29" s="206">
        <v>206</v>
      </c>
      <c r="I29" s="206">
        <v>235</v>
      </c>
      <c r="J29" s="206">
        <v>186</v>
      </c>
      <c r="K29" s="206">
        <v>198</v>
      </c>
      <c r="L29" s="206"/>
      <c r="O29" s="183"/>
    </row>
    <row r="30" spans="1:12" ht="12">
      <c r="A30" s="209" t="s">
        <v>108</v>
      </c>
      <c r="B30" s="209"/>
      <c r="C30" s="210">
        <f>+C16+C25+C24+C17</f>
        <v>8</v>
      </c>
      <c r="D30" s="210">
        <f>+D16+D25+D24+D17</f>
        <v>83</v>
      </c>
      <c r="E30" s="204" t="s">
        <v>87</v>
      </c>
      <c r="F30" s="95"/>
      <c r="G30" s="210">
        <f>+G16+G25+G24+G17</f>
        <v>351</v>
      </c>
      <c r="H30" s="210">
        <f>+H16+H25+H24+H17</f>
        <v>351</v>
      </c>
      <c r="I30" s="210">
        <f>+I16+I25+I24+I17</f>
        <v>380</v>
      </c>
      <c r="J30" s="210">
        <f>+J16+J25+J24+J17</f>
        <v>365</v>
      </c>
      <c r="K30" s="210">
        <f>+K16+K25+K24+K17</f>
        <v>397</v>
      </c>
      <c r="L30" s="210">
        <f>SUM(G30:K30)</f>
        <v>1844</v>
      </c>
    </row>
    <row r="31" spans="1:12" ht="12">
      <c r="A31" s="209" t="s">
        <v>109</v>
      </c>
      <c r="B31" s="209"/>
      <c r="C31" s="210">
        <f>+C7+C8+C9+C11+C12+C13+C15+C18+C20+C21+C23+C26+C28+C29</f>
        <v>58</v>
      </c>
      <c r="D31" s="210">
        <f>+D7+D8+D9+D11+D12+D13+D15+D18+D20+D21+D23+D26+D28+D29</f>
        <v>603</v>
      </c>
      <c r="E31" s="204" t="s">
        <v>87</v>
      </c>
      <c r="F31" s="95"/>
      <c r="G31" s="210">
        <f>+G7+G8+G9+G11+G12+G13+G15+G18+G20+G21+G23+G26+G28+G29</f>
        <v>2558</v>
      </c>
      <c r="H31" s="210">
        <f>+H7+H8+H9+H11+H12+H13+H15+H18+H20+H21+H23+H26+H28+H29</f>
        <v>2678</v>
      </c>
      <c r="I31" s="210">
        <f>+I7+I8+I9+I11+I12+I13+I15+I18+I20+I21+I23+I26+I28+I29</f>
        <v>2721</v>
      </c>
      <c r="J31" s="210">
        <f>+J7+J8+J9+J11+J12+J13+J15+J18+J20+J21+J23+J26+J28+J29</f>
        <v>2643</v>
      </c>
      <c r="K31" s="210">
        <f>+K7+K8+K9+K11+K12+K13+K15+K18+K20+K21+K23+K26+K28+K29</f>
        <v>2599</v>
      </c>
      <c r="L31" s="210">
        <f>SUM(G31:K31)</f>
        <v>13199</v>
      </c>
    </row>
    <row r="32" spans="1:15" ht="12">
      <c r="A32" s="209" t="s">
        <v>44</v>
      </c>
      <c r="B32" s="209"/>
      <c r="C32" s="211">
        <f>+C6+C10+C14+C19+C22+C27</f>
        <v>66</v>
      </c>
      <c r="D32" s="211">
        <f>+D6+D10+D14+D19+D22+D27</f>
        <v>686</v>
      </c>
      <c r="E32" s="204" t="s">
        <v>87</v>
      </c>
      <c r="F32" s="28">
        <f>F28+F25+F22+F18+F17+F14+F11+F7+F6</f>
        <v>0</v>
      </c>
      <c r="G32" s="211">
        <f>+G6+G10+G14+G19+G22+G27</f>
        <v>2909</v>
      </c>
      <c r="H32" s="211">
        <f>+H6+H10+H14+H19+H22+H27</f>
        <v>3029</v>
      </c>
      <c r="I32" s="211">
        <f>+I6+I10+I14+I19+I22+I27</f>
        <v>3101</v>
      </c>
      <c r="J32" s="211">
        <f>+J6+J10+J14+J19+J22+J27</f>
        <v>3008</v>
      </c>
      <c r="K32" s="211">
        <f>+K6+K10+K14+K19+K22+K27</f>
        <v>2996</v>
      </c>
      <c r="L32" s="211">
        <f>SUM(G32:K32)</f>
        <v>15043</v>
      </c>
      <c r="O32" s="183"/>
    </row>
    <row r="33" spans="1:12" ht="3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2">
      <c r="A34" s="130" t="s">
        <v>46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5" ht="12">
      <c r="A35" s="130" t="s">
        <v>113</v>
      </c>
      <c r="B35" s="130"/>
      <c r="C35" s="131"/>
      <c r="D35" s="131"/>
      <c r="E35" s="131"/>
    </row>
    <row r="36" spans="1:8" ht="12">
      <c r="A36" s="130" t="s">
        <v>117</v>
      </c>
      <c r="B36" s="4"/>
      <c r="C36" s="4"/>
      <c r="D36" s="4"/>
      <c r="E36" s="4"/>
      <c r="F36" s="4"/>
      <c r="G36" s="4"/>
      <c r="H36" s="4"/>
    </row>
    <row r="37" spans="1:8" ht="12">
      <c r="A37" s="4"/>
      <c r="B37" s="4"/>
      <c r="C37" s="4"/>
      <c r="D37" s="4"/>
      <c r="E37" s="4"/>
      <c r="F37" s="4"/>
      <c r="G37" s="4"/>
      <c r="H37" s="4"/>
    </row>
    <row r="38" spans="1:8" ht="12">
      <c r="A38" s="11"/>
      <c r="B38" s="11"/>
      <c r="C38" s="42"/>
      <c r="D38" s="42"/>
      <c r="E38" s="44"/>
      <c r="F38" s="47"/>
      <c r="G38" s="46"/>
      <c r="H38" s="47"/>
    </row>
    <row r="42" spans="3:4" ht="12">
      <c r="C42" s="126"/>
      <c r="D42" s="183"/>
    </row>
    <row r="43" spans="3:4" ht="12">
      <c r="C43" s="206"/>
      <c r="D43" s="183"/>
    </row>
    <row r="44" spans="3:4" ht="12">
      <c r="C44" s="127"/>
      <c r="D44" s="183"/>
    </row>
    <row r="45" spans="3:4" ht="12">
      <c r="C45" s="206"/>
      <c r="D45" s="183"/>
    </row>
    <row r="46" spans="3:4" ht="12">
      <c r="C46" s="142"/>
      <c r="D46" s="183"/>
    </row>
    <row r="47" spans="3:4" ht="12">
      <c r="C47" s="206"/>
      <c r="D47" s="183"/>
    </row>
    <row r="48" spans="3:4" ht="12">
      <c r="C48" s="206"/>
      <c r="D48" s="183"/>
    </row>
    <row r="49" spans="3:4" ht="12">
      <c r="C49" s="206"/>
      <c r="D49" s="183"/>
    </row>
    <row r="50" spans="3:4" ht="12">
      <c r="C50" s="142"/>
      <c r="D50" s="183"/>
    </row>
    <row r="51" spans="3:4" ht="12">
      <c r="C51" s="206"/>
      <c r="D51" s="183"/>
    </row>
    <row r="52" spans="3:4" ht="12">
      <c r="C52" s="206"/>
      <c r="D52" s="183"/>
    </row>
    <row r="53" spans="3:4" ht="12">
      <c r="C53" s="206"/>
      <c r="D53" s="183"/>
    </row>
    <row r="54" spans="3:4" ht="12">
      <c r="C54" s="206"/>
      <c r="D54" s="183"/>
    </row>
    <row r="55" spans="3:4" ht="12">
      <c r="C55" s="126"/>
      <c r="D55" s="183"/>
    </row>
    <row r="56" spans="3:4" ht="12">
      <c r="C56" s="206"/>
      <c r="D56" s="183"/>
    </row>
    <row r="57" spans="3:4" ht="12">
      <c r="C57" s="206"/>
      <c r="D57" s="183"/>
    </row>
    <row r="58" spans="3:4" ht="12">
      <c r="C58" s="126"/>
      <c r="D58" s="183"/>
    </row>
    <row r="59" spans="3:4" ht="12">
      <c r="C59" s="206"/>
      <c r="D59" s="183"/>
    </row>
    <row r="60" spans="3:4" ht="12">
      <c r="C60" s="206"/>
      <c r="D60" s="183"/>
    </row>
    <row r="61" spans="3:4" ht="12">
      <c r="C61" s="206"/>
      <c r="D61" s="183"/>
    </row>
    <row r="62" spans="3:4" ht="12">
      <c r="C62" s="206"/>
      <c r="D62" s="183"/>
    </row>
    <row r="63" spans="3:4" ht="12">
      <c r="C63" s="142"/>
      <c r="D63" s="183"/>
    </row>
    <row r="64" spans="3:4" ht="12">
      <c r="C64" s="206"/>
      <c r="D64" s="183"/>
    </row>
    <row r="65" spans="3:4" ht="12">
      <c r="C65" s="206"/>
      <c r="D65" s="183"/>
    </row>
    <row r="66" spans="3:4" ht="12">
      <c r="C66" s="210"/>
      <c r="D66" s="183"/>
    </row>
    <row r="67" spans="3:4" ht="12">
      <c r="C67" s="210"/>
      <c r="D67" s="183"/>
    </row>
    <row r="68" spans="3:4" ht="12">
      <c r="C68" s="211"/>
      <c r="D68" s="18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&amp;R420030.xls</oddHeader>
    <oddFooter>&amp;LComune di Bologna - Dipartimento Programmazione</oddFooter>
  </headerFooter>
  <ignoredErrors>
    <ignoredError sqref="C30:L32 E6:F29 L6:L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Zeros="0" zoomScalePageLayoutView="0" workbookViewId="0" topLeftCell="A1">
      <selection activeCell="G1" sqref="G1"/>
    </sheetView>
  </sheetViews>
  <sheetFormatPr defaultColWidth="9.00390625" defaultRowHeight="12"/>
  <cols>
    <col min="1" max="1" width="20.875" style="0" customWidth="1"/>
    <col min="4" max="4" width="9.125" style="0" customWidth="1"/>
    <col min="5" max="5" width="1.00390625" style="0" customWidth="1"/>
    <col min="6" max="10" width="9.125" style="0" customWidth="1"/>
  </cols>
  <sheetData>
    <row r="1" spans="1:10" ht="15">
      <c r="A1" s="99" t="s">
        <v>52</v>
      </c>
      <c r="B1" s="99"/>
      <c r="C1" s="99"/>
      <c r="D1" s="99"/>
      <c r="E1" s="99"/>
      <c r="F1" s="99"/>
      <c r="G1" s="102" t="s">
        <v>22</v>
      </c>
      <c r="H1" s="100"/>
      <c r="I1" s="101"/>
      <c r="J1" s="101"/>
    </row>
    <row r="2" spans="1:10" ht="15">
      <c r="A2" s="103" t="s">
        <v>69</v>
      </c>
      <c r="B2" s="99"/>
      <c r="C2" s="99"/>
      <c r="D2" s="99"/>
      <c r="E2" s="99"/>
      <c r="F2" s="99"/>
      <c r="G2" s="89"/>
      <c r="H2" s="102"/>
      <c r="I2" s="101"/>
      <c r="J2" s="101"/>
    </row>
    <row r="3" spans="1:4" ht="12.75">
      <c r="A3" s="186" t="s">
        <v>27</v>
      </c>
      <c r="B3" s="192" t="s">
        <v>1</v>
      </c>
      <c r="C3" s="192"/>
      <c r="D3" s="192"/>
    </row>
    <row r="4" spans="1:4" ht="12.75">
      <c r="A4" s="187"/>
      <c r="B4" s="193" t="s">
        <v>7</v>
      </c>
      <c r="C4" s="193" t="s">
        <v>2</v>
      </c>
      <c r="D4" s="193" t="s">
        <v>75</v>
      </c>
    </row>
    <row r="5" spans="1:4" ht="12.75">
      <c r="A5" s="188"/>
      <c r="B5" s="188"/>
      <c r="C5" s="188"/>
      <c r="D5" s="194"/>
    </row>
    <row r="6" spans="1:4" ht="12.75">
      <c r="A6" s="189" t="s">
        <v>11</v>
      </c>
      <c r="B6" s="28">
        <v>7</v>
      </c>
      <c r="C6" s="28">
        <v>50</v>
      </c>
      <c r="D6" s="28">
        <v>1108</v>
      </c>
    </row>
    <row r="7" spans="1:4" ht="12.75">
      <c r="A7" s="189" t="s">
        <v>12</v>
      </c>
      <c r="B7" s="28">
        <f>B8+B9+B10</f>
        <v>11</v>
      </c>
      <c r="C7" s="28">
        <f>C8+C9+C10</f>
        <v>105</v>
      </c>
      <c r="D7" s="28">
        <f>D8+D9+D10</f>
        <v>2498</v>
      </c>
    </row>
    <row r="8" spans="1:4" ht="12.75">
      <c r="A8" s="190" t="s">
        <v>28</v>
      </c>
      <c r="B8" s="37">
        <v>5</v>
      </c>
      <c r="C8" s="37">
        <v>54</v>
      </c>
      <c r="D8" s="37">
        <v>1291</v>
      </c>
    </row>
    <row r="9" spans="1:4" ht="12.75">
      <c r="A9" s="190" t="s">
        <v>29</v>
      </c>
      <c r="B9" s="37">
        <v>4</v>
      </c>
      <c r="C9" s="37">
        <v>31</v>
      </c>
      <c r="D9" s="37">
        <v>739</v>
      </c>
    </row>
    <row r="10" spans="1:4" ht="12.75">
      <c r="A10" s="190" t="s">
        <v>30</v>
      </c>
      <c r="B10" s="37">
        <v>2</v>
      </c>
      <c r="C10" s="37">
        <v>20</v>
      </c>
      <c r="D10" s="37">
        <v>468</v>
      </c>
    </row>
    <row r="11" spans="1:4" ht="12.75">
      <c r="A11" s="189" t="s">
        <v>13</v>
      </c>
      <c r="B11" s="28">
        <f>B12+B13</f>
        <v>5</v>
      </c>
      <c r="C11" s="28">
        <f>C12+C13</f>
        <v>56</v>
      </c>
      <c r="D11" s="28">
        <f>D12+D13</f>
        <v>1248</v>
      </c>
    </row>
    <row r="12" spans="1:4" ht="12.75">
      <c r="A12" s="190" t="s">
        <v>31</v>
      </c>
      <c r="B12" s="37">
        <v>2</v>
      </c>
      <c r="C12" s="37">
        <v>26</v>
      </c>
      <c r="D12" s="37">
        <v>570</v>
      </c>
    </row>
    <row r="13" spans="1:4" ht="12.75">
      <c r="A13" s="190" t="s">
        <v>32</v>
      </c>
      <c r="B13" s="37">
        <v>3</v>
      </c>
      <c r="C13" s="37">
        <v>30</v>
      </c>
      <c r="D13" s="37">
        <v>678</v>
      </c>
    </row>
    <row r="14" spans="1:4" ht="12.75">
      <c r="A14" s="189" t="s">
        <v>14</v>
      </c>
      <c r="B14" s="28">
        <f>B15+B16</f>
        <v>6</v>
      </c>
      <c r="C14" s="28">
        <f>C15+C16</f>
        <v>54</v>
      </c>
      <c r="D14" s="28">
        <f>D15+D16</f>
        <v>1251</v>
      </c>
    </row>
    <row r="15" spans="1:4" ht="12.75">
      <c r="A15" s="190" t="s">
        <v>33</v>
      </c>
      <c r="B15" s="37">
        <v>3</v>
      </c>
      <c r="C15" s="37">
        <v>29</v>
      </c>
      <c r="D15" s="37">
        <v>696</v>
      </c>
    </row>
    <row r="16" spans="1:4" ht="12.75">
      <c r="A16" s="190" t="s">
        <v>34</v>
      </c>
      <c r="B16" s="37">
        <v>3</v>
      </c>
      <c r="C16" s="37">
        <v>25</v>
      </c>
      <c r="D16" s="37">
        <v>555</v>
      </c>
    </row>
    <row r="17" spans="1:4" ht="12.75">
      <c r="A17" s="189" t="s">
        <v>15</v>
      </c>
      <c r="B17" s="28">
        <v>5</v>
      </c>
      <c r="C17" s="28">
        <v>50</v>
      </c>
      <c r="D17" s="28">
        <v>1023</v>
      </c>
    </row>
    <row r="18" spans="1:4" ht="12.75">
      <c r="A18" s="189" t="s">
        <v>16</v>
      </c>
      <c r="B18" s="28">
        <f>B19+B20+B21</f>
        <v>11</v>
      </c>
      <c r="C18" s="28">
        <f>C19+C20+C21</f>
        <v>106</v>
      </c>
      <c r="D18" s="28">
        <f>D19+D20+D21</f>
        <v>2319</v>
      </c>
    </row>
    <row r="19" spans="1:4" ht="12.75">
      <c r="A19" s="190" t="s">
        <v>35</v>
      </c>
      <c r="B19" s="37">
        <v>3</v>
      </c>
      <c r="C19" s="37">
        <v>21</v>
      </c>
      <c r="D19" s="37">
        <v>458</v>
      </c>
    </row>
    <row r="20" spans="1:4" ht="12.75">
      <c r="A20" s="190" t="s">
        <v>36</v>
      </c>
      <c r="B20" s="37">
        <v>1</v>
      </c>
      <c r="C20" s="37">
        <v>20</v>
      </c>
      <c r="D20" s="37">
        <v>476</v>
      </c>
    </row>
    <row r="21" spans="1:4" ht="12.75">
      <c r="A21" s="190" t="s">
        <v>37</v>
      </c>
      <c r="B21" s="37">
        <v>7</v>
      </c>
      <c r="C21" s="37">
        <v>65</v>
      </c>
      <c r="D21" s="37">
        <v>1385</v>
      </c>
    </row>
    <row r="22" spans="1:4" ht="12.75">
      <c r="A22" s="189" t="s">
        <v>17</v>
      </c>
      <c r="B22" s="28">
        <f>B23+B24</f>
        <v>7</v>
      </c>
      <c r="C22" s="28">
        <f>C23+C24</f>
        <v>76</v>
      </c>
      <c r="D22" s="28">
        <f>D23+D24</f>
        <v>1592</v>
      </c>
    </row>
    <row r="23" spans="1:4" ht="12.75">
      <c r="A23" s="190" t="s">
        <v>38</v>
      </c>
      <c r="B23" s="37">
        <v>2</v>
      </c>
      <c r="C23" s="37">
        <v>16</v>
      </c>
      <c r="D23" s="37">
        <v>343</v>
      </c>
    </row>
    <row r="24" spans="1:4" ht="12.75">
      <c r="A24" s="190" t="s">
        <v>39</v>
      </c>
      <c r="B24" s="37">
        <v>5</v>
      </c>
      <c r="C24" s="37">
        <v>60</v>
      </c>
      <c r="D24" s="37">
        <v>1249</v>
      </c>
    </row>
    <row r="25" spans="1:4" ht="12.75">
      <c r="A25" s="189" t="s">
        <v>18</v>
      </c>
      <c r="B25" s="28">
        <f>B26+B27</f>
        <v>8</v>
      </c>
      <c r="C25" s="28">
        <f>C26+C27</f>
        <v>66</v>
      </c>
      <c r="D25" s="28">
        <f>D26+D27</f>
        <v>1585</v>
      </c>
    </row>
    <row r="26" spans="1:4" ht="12.75">
      <c r="A26" s="190" t="s">
        <v>40</v>
      </c>
      <c r="B26" s="37">
        <v>5</v>
      </c>
      <c r="C26" s="37">
        <v>46</v>
      </c>
      <c r="D26" s="37">
        <v>1123</v>
      </c>
    </row>
    <row r="27" spans="1:4" ht="12.75">
      <c r="A27" s="190" t="s">
        <v>41</v>
      </c>
      <c r="B27" s="37">
        <v>3</v>
      </c>
      <c r="C27" s="37">
        <v>20</v>
      </c>
      <c r="D27" s="37">
        <v>462</v>
      </c>
    </row>
    <row r="28" spans="1:4" ht="12.75">
      <c r="A28" s="189" t="s">
        <v>19</v>
      </c>
      <c r="B28" s="28">
        <f>B29+B30</f>
        <v>8</v>
      </c>
      <c r="C28" s="28">
        <f>C29+C30</f>
        <v>98</v>
      </c>
      <c r="D28" s="28">
        <f>D29+D30</f>
        <v>2050</v>
      </c>
    </row>
    <row r="29" spans="1:4" ht="12.75">
      <c r="A29" s="190" t="s">
        <v>42</v>
      </c>
      <c r="B29" s="37">
        <v>5</v>
      </c>
      <c r="C29" s="37">
        <v>62</v>
      </c>
      <c r="D29" s="37">
        <v>1312</v>
      </c>
    </row>
    <row r="30" spans="1:4" ht="12.75">
      <c r="A30" s="190" t="s">
        <v>43</v>
      </c>
      <c r="B30" s="37">
        <v>3</v>
      </c>
      <c r="C30" s="37">
        <v>36</v>
      </c>
      <c r="D30" s="37">
        <v>738</v>
      </c>
    </row>
    <row r="31" spans="1:4" ht="12.75">
      <c r="A31" s="191" t="s">
        <v>44</v>
      </c>
      <c r="B31" s="28">
        <f>B6+B7+B11+B14+B17+B18+B22+B25+B28</f>
        <v>68</v>
      </c>
      <c r="C31" s="28">
        <f>C6+C7+C11+C14+C17+C18+C22+C25+C28</f>
        <v>661</v>
      </c>
      <c r="D31" s="28">
        <f>D6+D7+D11+D14+D17+D18+D22+D25+D28</f>
        <v>14674</v>
      </c>
    </row>
    <row r="32" spans="1:4" ht="3" customHeight="1">
      <c r="A32" s="129"/>
      <c r="B32" s="129"/>
      <c r="C32" s="129"/>
      <c r="D32" s="129"/>
    </row>
    <row r="33" spans="1:7" ht="12">
      <c r="A33" s="130" t="s">
        <v>46</v>
      </c>
      <c r="B33" s="131"/>
      <c r="C33" s="131"/>
      <c r="D33" s="131"/>
      <c r="E33" s="131"/>
      <c r="F33" s="131"/>
      <c r="G33" s="131"/>
    </row>
    <row r="34" spans="1:10" ht="1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">
      <c r="A36" s="11"/>
      <c r="B36" s="42"/>
      <c r="C36" s="42"/>
      <c r="D36" s="43"/>
      <c r="E36" s="42"/>
      <c r="F36" s="42"/>
      <c r="G36" s="42"/>
      <c r="H36" s="42"/>
      <c r="I36" s="42"/>
      <c r="J36" s="42"/>
    </row>
    <row r="37" spans="1:10" ht="12">
      <c r="A37" s="11"/>
      <c r="B37" s="42"/>
      <c r="C37" s="42"/>
      <c r="D37" s="43"/>
      <c r="E37" s="42"/>
      <c r="F37" s="42"/>
      <c r="G37" s="42"/>
      <c r="H37" s="42"/>
      <c r="I37" s="42"/>
      <c r="J37" s="42"/>
    </row>
    <row r="38" spans="1:10" ht="12">
      <c r="A38" s="1"/>
      <c r="B38" s="58"/>
      <c r="C38" s="94"/>
      <c r="D38" s="52"/>
      <c r="E38" s="95"/>
      <c r="F38" s="58"/>
      <c r="G38" s="58"/>
      <c r="H38" s="58"/>
      <c r="I38" s="58"/>
      <c r="J38" s="58"/>
    </row>
    <row r="39" spans="1:10" ht="12">
      <c r="A39" s="1"/>
      <c r="B39" s="58"/>
      <c r="C39" s="58"/>
      <c r="D39" s="61"/>
      <c r="E39" s="95"/>
      <c r="F39" s="58"/>
      <c r="G39" s="58"/>
      <c r="H39" s="58"/>
      <c r="I39" s="58"/>
      <c r="J39" s="58"/>
    </row>
    <row r="40" spans="1:10" ht="12">
      <c r="A40" s="1"/>
      <c r="B40" s="58"/>
      <c r="C40" s="58"/>
      <c r="D40" s="61"/>
      <c r="E40" s="95"/>
      <c r="F40" s="58"/>
      <c r="G40" s="58"/>
      <c r="H40" s="58"/>
      <c r="I40" s="58"/>
      <c r="J40" s="58"/>
    </row>
    <row r="41" spans="1:10" ht="12">
      <c r="A41" s="11"/>
      <c r="B41" s="42"/>
      <c r="C41" s="42"/>
      <c r="D41" s="43"/>
      <c r="E41" s="42"/>
      <c r="F41" s="42"/>
      <c r="G41" s="42"/>
      <c r="H41" s="42"/>
      <c r="I41" s="42"/>
      <c r="J41" s="42"/>
    </row>
    <row r="42" spans="1:10" ht="12">
      <c r="A42" s="1"/>
      <c r="B42" s="58"/>
      <c r="C42" s="58"/>
      <c r="D42" s="61"/>
      <c r="E42" s="95"/>
      <c r="F42" s="58"/>
      <c r="G42" s="58"/>
      <c r="H42" s="58"/>
      <c r="I42" s="58"/>
      <c r="J42" s="58"/>
    </row>
    <row r="43" spans="1:10" ht="12">
      <c r="A43" s="1"/>
      <c r="B43" s="58"/>
      <c r="C43" s="58"/>
      <c r="D43" s="61"/>
      <c r="E43" s="95"/>
      <c r="F43" s="58"/>
      <c r="G43" s="58"/>
      <c r="H43" s="58"/>
      <c r="I43" s="58"/>
      <c r="J43" s="58"/>
    </row>
    <row r="44" spans="1:10" ht="12">
      <c r="A44" s="11"/>
      <c r="B44" s="42"/>
      <c r="C44" s="42"/>
      <c r="D44" s="43"/>
      <c r="E44" s="42"/>
      <c r="F44" s="42"/>
      <c r="G44" s="42"/>
      <c r="H44" s="42"/>
      <c r="I44" s="42"/>
      <c r="J44" s="42"/>
    </row>
    <row r="45" spans="1:10" ht="12">
      <c r="A45" s="1"/>
      <c r="B45" s="58"/>
      <c r="C45" s="58"/>
      <c r="D45" s="61"/>
      <c r="E45" s="95"/>
      <c r="F45" s="58"/>
      <c r="G45" s="58"/>
      <c r="H45" s="58"/>
      <c r="I45" s="58"/>
      <c r="J45" s="58"/>
    </row>
    <row r="46" spans="1:10" ht="12">
      <c r="A46" s="1"/>
      <c r="B46" s="58"/>
      <c r="C46" s="58"/>
      <c r="D46" s="61"/>
      <c r="E46" s="95"/>
      <c r="F46" s="58"/>
      <c r="G46" s="58"/>
      <c r="H46" s="58"/>
      <c r="I46" s="58"/>
      <c r="J46" s="58"/>
    </row>
    <row r="47" spans="1:10" ht="12">
      <c r="A47" s="11"/>
      <c r="B47" s="42"/>
      <c r="C47" s="42"/>
      <c r="D47" s="43"/>
      <c r="E47" s="63"/>
      <c r="F47" s="42"/>
      <c r="G47" s="42"/>
      <c r="H47" s="42"/>
      <c r="I47" s="42"/>
      <c r="J47" s="42"/>
    </row>
    <row r="48" spans="1:10" ht="12">
      <c r="A48" s="11"/>
      <c r="B48" s="42"/>
      <c r="C48" s="42"/>
      <c r="D48" s="43"/>
      <c r="E48" s="42"/>
      <c r="F48" s="42"/>
      <c r="G48" s="42"/>
      <c r="H48" s="42"/>
      <c r="I48" s="42"/>
      <c r="J48" s="42"/>
    </row>
    <row r="49" spans="1:10" ht="12">
      <c r="A49" s="1"/>
      <c r="B49" s="58"/>
      <c r="C49" s="58"/>
      <c r="D49" s="61"/>
      <c r="E49" s="95"/>
      <c r="F49" s="58"/>
      <c r="G49" s="58"/>
      <c r="H49" s="58"/>
      <c r="I49" s="58"/>
      <c r="J49" s="58"/>
    </row>
    <row r="50" spans="1:10" ht="12">
      <c r="A50" s="1"/>
      <c r="B50" s="58"/>
      <c r="C50" s="58"/>
      <c r="D50" s="61"/>
      <c r="E50" s="95"/>
      <c r="F50" s="58"/>
      <c r="G50" s="58"/>
      <c r="H50" s="58"/>
      <c r="I50" s="58"/>
      <c r="J50" s="58"/>
    </row>
    <row r="51" spans="1:10" ht="12">
      <c r="A51" s="1"/>
      <c r="B51" s="58"/>
      <c r="C51" s="58"/>
      <c r="D51" s="61"/>
      <c r="E51" s="95"/>
      <c r="F51" s="58"/>
      <c r="G51" s="58"/>
      <c r="H51" s="58"/>
      <c r="I51" s="58"/>
      <c r="J51" s="58"/>
    </row>
    <row r="52" spans="1:10" ht="12">
      <c r="A52" s="11"/>
      <c r="B52" s="42"/>
      <c r="C52" s="42"/>
      <c r="D52" s="43"/>
      <c r="E52" s="42"/>
      <c r="F52" s="42"/>
      <c r="G52" s="42"/>
      <c r="H52" s="42"/>
      <c r="I52" s="42"/>
      <c r="J52" s="42"/>
    </row>
    <row r="53" spans="1:10" ht="12">
      <c r="A53" s="1"/>
      <c r="B53" s="58"/>
      <c r="C53" s="58"/>
      <c r="D53" s="61"/>
      <c r="E53" s="95"/>
      <c r="F53" s="58"/>
      <c r="G53" s="58"/>
      <c r="H53" s="58"/>
      <c r="I53" s="58"/>
      <c r="J53" s="58"/>
    </row>
    <row r="54" spans="1:10" ht="12">
      <c r="A54" s="1"/>
      <c r="B54" s="58"/>
      <c r="C54" s="58"/>
      <c r="D54" s="61"/>
      <c r="E54" s="95"/>
      <c r="F54" s="58"/>
      <c r="G54" s="58"/>
      <c r="H54" s="58"/>
      <c r="I54" s="58"/>
      <c r="J54" s="58"/>
    </row>
    <row r="55" spans="1:10" ht="12">
      <c r="A55" s="11"/>
      <c r="B55" s="42"/>
      <c r="C55" s="42"/>
      <c r="D55" s="43"/>
      <c r="E55" s="42"/>
      <c r="F55" s="42"/>
      <c r="G55" s="42"/>
      <c r="H55" s="42"/>
      <c r="I55" s="42"/>
      <c r="J55" s="42"/>
    </row>
    <row r="56" spans="1:10" ht="12">
      <c r="A56" s="1"/>
      <c r="B56" s="58"/>
      <c r="C56" s="58"/>
      <c r="D56" s="61"/>
      <c r="E56" s="95"/>
      <c r="F56" s="58"/>
      <c r="G56" s="58"/>
      <c r="H56" s="58"/>
      <c r="I56" s="58"/>
      <c r="J56" s="58"/>
    </row>
    <row r="57" spans="1:10" ht="12">
      <c r="A57" s="1"/>
      <c r="B57" s="58"/>
      <c r="C57" s="58"/>
      <c r="D57" s="61"/>
      <c r="E57" s="95"/>
      <c r="F57" s="58"/>
      <c r="G57" s="58"/>
      <c r="H57" s="58"/>
      <c r="I57" s="58"/>
      <c r="J57" s="58"/>
    </row>
    <row r="58" spans="1:10" ht="12">
      <c r="A58" s="11"/>
      <c r="B58" s="42"/>
      <c r="C58" s="42"/>
      <c r="D58" s="43"/>
      <c r="E58" s="42"/>
      <c r="F58" s="42"/>
      <c r="G58" s="42"/>
      <c r="H58" s="42"/>
      <c r="I58" s="42"/>
      <c r="J58" s="42"/>
    </row>
    <row r="59" spans="1:10" ht="12">
      <c r="A59" s="1"/>
      <c r="B59" s="58"/>
      <c r="C59" s="58"/>
      <c r="D59" s="61"/>
      <c r="E59" s="95"/>
      <c r="F59" s="58"/>
      <c r="G59" s="58"/>
      <c r="H59" s="58"/>
      <c r="I59" s="58"/>
      <c r="J59" s="58"/>
    </row>
    <row r="60" spans="1:10" ht="12">
      <c r="A60" s="1"/>
      <c r="B60" s="58"/>
      <c r="C60" s="58"/>
      <c r="D60" s="61"/>
      <c r="E60" s="95"/>
      <c r="F60" s="58"/>
      <c r="G60" s="58"/>
      <c r="H60" s="58"/>
      <c r="I60" s="58"/>
      <c r="J60" s="58"/>
    </row>
    <row r="61" spans="1:10" ht="12">
      <c r="A61" s="12"/>
      <c r="B61" s="28"/>
      <c r="C61" s="28"/>
      <c r="D61" s="29"/>
      <c r="E61" s="28"/>
      <c r="F61" s="28"/>
      <c r="G61" s="28"/>
      <c r="H61" s="28"/>
      <c r="I61" s="28"/>
      <c r="J61" s="28"/>
    </row>
    <row r="62" spans="1:10" ht="1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">
      <c r="A63" s="11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">
      <c r="A64" s="11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">
      <c r="A65" s="1"/>
      <c r="B65" s="23"/>
      <c r="C65" s="89"/>
      <c r="D65" s="89"/>
      <c r="E65" s="90"/>
      <c r="F65" s="23"/>
      <c r="G65" s="23"/>
      <c r="H65" s="23"/>
      <c r="I65" s="23"/>
      <c r="J65" s="23"/>
    </row>
    <row r="66" spans="1:10" ht="12">
      <c r="A66" s="1"/>
      <c r="B66" s="23"/>
      <c r="C66" s="23"/>
      <c r="D66" s="23"/>
      <c r="E66" s="90"/>
      <c r="F66" s="23"/>
      <c r="G66" s="23"/>
      <c r="H66" s="23"/>
      <c r="I66" s="23"/>
      <c r="J66" s="23"/>
    </row>
    <row r="67" spans="1:10" ht="12">
      <c r="A67" s="1"/>
      <c r="B67" s="23"/>
      <c r="C67" s="23"/>
      <c r="D67" s="23"/>
      <c r="E67" s="90"/>
      <c r="F67" s="23"/>
      <c r="G67" s="23"/>
      <c r="H67" s="23"/>
      <c r="I67" s="23"/>
      <c r="J67" s="23"/>
    </row>
    <row r="68" spans="1:10" ht="12">
      <c r="A68" s="11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">
      <c r="A69" s="1"/>
      <c r="B69" s="23"/>
      <c r="C69" s="23"/>
      <c r="D69" s="23"/>
      <c r="E69" s="90"/>
      <c r="F69" s="23"/>
      <c r="G69" s="23"/>
      <c r="H69" s="23"/>
      <c r="I69" s="23"/>
      <c r="J69" s="23"/>
    </row>
    <row r="70" spans="1:10" ht="12">
      <c r="A70" s="1"/>
      <c r="B70" s="23"/>
      <c r="C70" s="23"/>
      <c r="D70" s="23"/>
      <c r="E70" s="90"/>
      <c r="F70" s="23"/>
      <c r="G70" s="23"/>
      <c r="H70" s="23"/>
      <c r="I70" s="23"/>
      <c r="J70" s="23"/>
    </row>
    <row r="71" spans="1:10" ht="12">
      <c r="A71" s="11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">
      <c r="A72" s="1"/>
      <c r="B72" s="23"/>
      <c r="C72" s="23"/>
      <c r="D72" s="23"/>
      <c r="E72" s="90"/>
      <c r="F72" s="23"/>
      <c r="G72" s="23"/>
      <c r="H72" s="23"/>
      <c r="I72" s="23"/>
      <c r="J72" s="23"/>
    </row>
    <row r="73" spans="1:10" ht="12">
      <c r="A73" s="1"/>
      <c r="B73" s="23"/>
      <c r="C73" s="23"/>
      <c r="D73" s="23"/>
      <c r="E73" s="90"/>
      <c r="F73" s="23"/>
      <c r="G73" s="23"/>
      <c r="H73" s="23"/>
      <c r="I73" s="23"/>
      <c r="J73" s="23"/>
    </row>
    <row r="74" spans="1:10" ht="12">
      <c r="A74" s="11"/>
      <c r="B74" s="13"/>
      <c r="C74" s="13"/>
      <c r="D74" s="13"/>
      <c r="E74" s="15"/>
      <c r="F74" s="13"/>
      <c r="G74" s="13"/>
      <c r="H74" s="13"/>
      <c r="I74" s="13"/>
      <c r="J74" s="13"/>
    </row>
    <row r="75" spans="1:10" ht="12">
      <c r="A75" s="11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">
      <c r="A76" s="1"/>
      <c r="B76" s="23"/>
      <c r="C76" s="23"/>
      <c r="D76" s="23"/>
      <c r="E76" s="90"/>
      <c r="F76" s="23"/>
      <c r="G76" s="23"/>
      <c r="H76" s="23"/>
      <c r="I76" s="23"/>
      <c r="J76" s="23"/>
    </row>
    <row r="77" spans="1:10" ht="12">
      <c r="A77" s="1"/>
      <c r="B77" s="23"/>
      <c r="C77" s="23"/>
      <c r="D77" s="23"/>
      <c r="E77" s="90"/>
      <c r="F77" s="23"/>
      <c r="G77" s="23"/>
      <c r="H77" s="23"/>
      <c r="I77" s="23"/>
      <c r="J77" s="23"/>
    </row>
    <row r="78" spans="1:10" ht="12">
      <c r="A78" s="1"/>
      <c r="B78" s="23"/>
      <c r="C78" s="23"/>
      <c r="D78" s="23"/>
      <c r="E78" s="90"/>
      <c r="F78" s="23"/>
      <c r="G78" s="23"/>
      <c r="H78" s="23"/>
      <c r="I78" s="23"/>
      <c r="J78" s="23"/>
    </row>
    <row r="79" spans="1:10" ht="12">
      <c r="A79" s="11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">
      <c r="A80" s="1"/>
      <c r="B80" s="23"/>
      <c r="C80" s="23"/>
      <c r="D80" s="23"/>
      <c r="E80" s="90"/>
      <c r="F80" s="23"/>
      <c r="G80" s="23"/>
      <c r="H80" s="23"/>
      <c r="I80" s="23"/>
      <c r="J80" s="23"/>
    </row>
    <row r="81" spans="1:10" ht="12">
      <c r="A81" s="1"/>
      <c r="B81" s="23"/>
      <c r="C81" s="23"/>
      <c r="D81" s="23"/>
      <c r="E81" s="90"/>
      <c r="F81" s="23"/>
      <c r="G81" s="23"/>
      <c r="H81" s="23"/>
      <c r="I81" s="23"/>
      <c r="J81" s="23"/>
    </row>
    <row r="82" spans="1:10" ht="12">
      <c r="A82" s="11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">
      <c r="A83" s="1"/>
      <c r="B83" s="23"/>
      <c r="C83" s="23"/>
      <c r="D83" s="23"/>
      <c r="E83" s="90"/>
      <c r="F83" s="23"/>
      <c r="G83" s="23"/>
      <c r="H83" s="23"/>
      <c r="I83" s="23"/>
      <c r="J83" s="23"/>
    </row>
    <row r="84" spans="1:10" ht="12">
      <c r="A84" s="1"/>
      <c r="B84" s="23"/>
      <c r="C84" s="23"/>
      <c r="D84" s="23"/>
      <c r="E84" s="90"/>
      <c r="F84" s="23"/>
      <c r="G84" s="23"/>
      <c r="H84" s="23"/>
      <c r="I84" s="23"/>
      <c r="J84" s="23"/>
    </row>
    <row r="85" spans="1:10" ht="12">
      <c r="A85" s="11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">
      <c r="A86" s="1"/>
      <c r="B86" s="23"/>
      <c r="C86" s="23"/>
      <c r="D86" s="23"/>
      <c r="E86" s="90"/>
      <c r="F86" s="23"/>
      <c r="G86" s="23"/>
      <c r="H86" s="23"/>
      <c r="I86" s="23"/>
      <c r="J86" s="23"/>
    </row>
    <row r="87" spans="1:10" ht="12">
      <c r="A87" s="1"/>
      <c r="B87" s="23"/>
      <c r="C87" s="93"/>
      <c r="D87" s="23"/>
      <c r="E87" s="90"/>
      <c r="F87" s="23"/>
      <c r="G87" s="23"/>
      <c r="H87" s="23"/>
      <c r="I87" s="23"/>
      <c r="J87" s="23"/>
    </row>
    <row r="88" spans="1:10" ht="12">
      <c r="A88" s="12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">
      <c r="A89" s="9"/>
      <c r="B89" s="9"/>
      <c r="C89" s="9"/>
      <c r="D89" s="9"/>
      <c r="E89" s="9"/>
      <c r="F89" s="9"/>
      <c r="G89" s="9"/>
      <c r="H89" s="9"/>
      <c r="I89" s="9"/>
      <c r="J89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&amp;R420030.xls</oddHeader>
    <oddFooter>&amp;LComune di Bologna - Dipartimento Programmazione</oddFooter>
  </headerFooter>
  <ignoredErrors>
    <ignoredError sqref="B7:D31" unlockedFormula="1"/>
    <ignoredError sqref="G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Zeros="0" zoomScalePageLayoutView="0" workbookViewId="0" topLeftCell="A1">
      <selection activeCell="Q10" sqref="Q1:V10"/>
    </sheetView>
  </sheetViews>
  <sheetFormatPr defaultColWidth="9.00390625" defaultRowHeight="12"/>
  <cols>
    <col min="1" max="1" width="20.875" style="0" customWidth="1"/>
    <col min="5" max="5" width="0.875" style="0" customWidth="1"/>
    <col min="11" max="11" width="10.25390625" style="0" customWidth="1"/>
    <col min="12" max="14" width="10.125" style="0" customWidth="1"/>
  </cols>
  <sheetData>
    <row r="1" spans="1:14" ht="15">
      <c r="A1" s="99" t="s">
        <v>67</v>
      </c>
      <c r="B1" s="99"/>
      <c r="C1" s="99"/>
      <c r="D1" s="99"/>
      <c r="E1" s="99"/>
      <c r="F1" s="99"/>
      <c r="G1" s="89"/>
      <c r="H1" s="100"/>
      <c r="I1" s="101"/>
      <c r="J1" s="101"/>
      <c r="K1" s="101"/>
      <c r="L1" s="101"/>
      <c r="M1" s="101"/>
      <c r="N1" s="102" t="s">
        <v>22</v>
      </c>
    </row>
    <row r="2" spans="1:14" ht="15">
      <c r="A2" s="103" t="s">
        <v>64</v>
      </c>
      <c r="B2" s="99"/>
      <c r="C2" s="99"/>
      <c r="D2" s="99"/>
      <c r="E2" s="99"/>
      <c r="F2" s="99"/>
      <c r="G2" s="89"/>
      <c r="H2" s="102"/>
      <c r="I2" s="101"/>
      <c r="J2" s="101"/>
      <c r="K2" s="101"/>
      <c r="L2" s="104"/>
      <c r="M2" s="104"/>
      <c r="N2" s="104"/>
    </row>
    <row r="3" spans="1:14" ht="12">
      <c r="A3" s="105" t="s">
        <v>27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98" t="s">
        <v>25</v>
      </c>
      <c r="M3" s="25" t="s">
        <v>6</v>
      </c>
      <c r="N3" s="25" t="s">
        <v>21</v>
      </c>
    </row>
    <row r="4" spans="1:14" ht="13.5">
      <c r="A4" s="112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89"/>
      <c r="L4" s="26" t="s">
        <v>47</v>
      </c>
      <c r="M4" s="117" t="s">
        <v>24</v>
      </c>
      <c r="N4" s="26" t="s">
        <v>23</v>
      </c>
    </row>
    <row r="5" spans="1:14" ht="12">
      <c r="A5" s="118"/>
      <c r="B5" s="118"/>
      <c r="C5" s="118"/>
      <c r="D5" s="119" t="s">
        <v>24</v>
      </c>
      <c r="E5" s="120"/>
      <c r="F5" s="121"/>
      <c r="G5" s="121"/>
      <c r="H5" s="121"/>
      <c r="I5" s="121"/>
      <c r="J5" s="121"/>
      <c r="K5" s="122"/>
      <c r="L5" s="123" t="s">
        <v>45</v>
      </c>
      <c r="M5" s="124"/>
      <c r="N5" s="125" t="s">
        <v>48</v>
      </c>
    </row>
    <row r="6" spans="1:15" ht="12">
      <c r="A6" s="126" t="s">
        <v>11</v>
      </c>
      <c r="B6" s="28">
        <f>B38+B65</f>
        <v>7</v>
      </c>
      <c r="C6" s="28">
        <f>C38+C65</f>
        <v>50</v>
      </c>
      <c r="D6" s="28">
        <f>D38+D65</f>
        <v>40</v>
      </c>
      <c r="E6" s="28"/>
      <c r="F6" s="28">
        <f aca="true" t="shared" si="0" ref="F6:N6">F38+F65</f>
        <v>227</v>
      </c>
      <c r="G6" s="28">
        <f t="shared" si="0"/>
        <v>216</v>
      </c>
      <c r="H6" s="28">
        <f t="shared" si="0"/>
        <v>212</v>
      </c>
      <c r="I6" s="28">
        <f t="shared" si="0"/>
        <v>209</v>
      </c>
      <c r="J6" s="28">
        <f t="shared" si="0"/>
        <v>228</v>
      </c>
      <c r="K6" s="28">
        <f t="shared" si="0"/>
        <v>1092</v>
      </c>
      <c r="L6" s="28">
        <f t="shared" si="0"/>
        <v>491</v>
      </c>
      <c r="M6" s="28">
        <f t="shared" si="0"/>
        <v>887</v>
      </c>
      <c r="N6" s="28">
        <f t="shared" si="0"/>
        <v>210</v>
      </c>
      <c r="O6" s="27"/>
    </row>
    <row r="7" spans="1:15" ht="12">
      <c r="A7" s="126" t="s">
        <v>12</v>
      </c>
      <c r="B7" s="28">
        <f>B8+B9+B10</f>
        <v>11</v>
      </c>
      <c r="C7" s="28">
        <f aca="true" t="shared" si="1" ref="C7:N7">C8+C9+C10</f>
        <v>105</v>
      </c>
      <c r="D7" s="28">
        <f t="shared" si="1"/>
        <v>74</v>
      </c>
      <c r="E7" s="28"/>
      <c r="F7" s="28">
        <f t="shared" si="1"/>
        <v>503</v>
      </c>
      <c r="G7" s="28">
        <f t="shared" si="1"/>
        <v>504</v>
      </c>
      <c r="H7" s="28">
        <f t="shared" si="1"/>
        <v>488</v>
      </c>
      <c r="I7" s="28">
        <f t="shared" si="1"/>
        <v>497</v>
      </c>
      <c r="J7" s="28">
        <f t="shared" si="1"/>
        <v>493</v>
      </c>
      <c r="K7" s="28">
        <f t="shared" si="1"/>
        <v>2485</v>
      </c>
      <c r="L7" s="28">
        <f t="shared" si="1"/>
        <v>1160</v>
      </c>
      <c r="M7" s="28">
        <f t="shared" si="1"/>
        <v>1667</v>
      </c>
      <c r="N7" s="28">
        <f t="shared" si="1"/>
        <v>678</v>
      </c>
      <c r="O7" s="27"/>
    </row>
    <row r="8" spans="1:15" ht="12">
      <c r="A8" s="127" t="s">
        <v>28</v>
      </c>
      <c r="B8" s="37">
        <f aca="true" t="shared" si="2" ref="B8:D10">B40+B67</f>
        <v>5</v>
      </c>
      <c r="C8" s="37">
        <f t="shared" si="2"/>
        <v>54</v>
      </c>
      <c r="D8" s="37">
        <f t="shared" si="2"/>
        <v>30</v>
      </c>
      <c r="E8" s="37"/>
      <c r="F8" s="37">
        <f aca="true" t="shared" si="3" ref="F8:N10">F40+F67</f>
        <v>269</v>
      </c>
      <c r="G8" s="37">
        <f t="shared" si="3"/>
        <v>269</v>
      </c>
      <c r="H8" s="37">
        <f t="shared" si="3"/>
        <v>254</v>
      </c>
      <c r="I8" s="37">
        <f t="shared" si="3"/>
        <v>239</v>
      </c>
      <c r="J8" s="37">
        <f t="shared" si="3"/>
        <v>265</v>
      </c>
      <c r="K8" s="37">
        <f t="shared" si="3"/>
        <v>1296</v>
      </c>
      <c r="L8" s="37">
        <f t="shared" si="3"/>
        <v>616</v>
      </c>
      <c r="M8" s="37">
        <f t="shared" si="3"/>
        <v>678</v>
      </c>
      <c r="N8" s="37">
        <f t="shared" si="3"/>
        <v>391</v>
      </c>
      <c r="O8" s="27"/>
    </row>
    <row r="9" spans="1:15" ht="12">
      <c r="A9" s="127" t="s">
        <v>29</v>
      </c>
      <c r="B9" s="37">
        <f t="shared" si="2"/>
        <v>4</v>
      </c>
      <c r="C9" s="37">
        <f t="shared" si="2"/>
        <v>31</v>
      </c>
      <c r="D9" s="37">
        <f t="shared" si="2"/>
        <v>24</v>
      </c>
      <c r="E9" s="37"/>
      <c r="F9" s="37">
        <f t="shared" si="3"/>
        <v>147</v>
      </c>
      <c r="G9" s="37">
        <f t="shared" si="3"/>
        <v>147</v>
      </c>
      <c r="H9" s="37">
        <f t="shared" si="3"/>
        <v>141</v>
      </c>
      <c r="I9" s="37">
        <f t="shared" si="3"/>
        <v>161</v>
      </c>
      <c r="J9" s="37">
        <f t="shared" si="3"/>
        <v>146</v>
      </c>
      <c r="K9" s="37">
        <f t="shared" si="3"/>
        <v>742</v>
      </c>
      <c r="L9" s="37">
        <f t="shared" si="3"/>
        <v>344</v>
      </c>
      <c r="M9" s="37">
        <f t="shared" si="3"/>
        <v>542</v>
      </c>
      <c r="N9" s="37">
        <f t="shared" si="3"/>
        <v>153</v>
      </c>
      <c r="O9" s="27"/>
    </row>
    <row r="10" spans="1:15" ht="12">
      <c r="A10" s="127" t="s">
        <v>30</v>
      </c>
      <c r="B10" s="37">
        <f t="shared" si="2"/>
        <v>2</v>
      </c>
      <c r="C10" s="37">
        <f t="shared" si="2"/>
        <v>20</v>
      </c>
      <c r="D10" s="37">
        <f t="shared" si="2"/>
        <v>20</v>
      </c>
      <c r="E10" s="37"/>
      <c r="F10" s="37">
        <f t="shared" si="3"/>
        <v>87</v>
      </c>
      <c r="G10" s="37">
        <f t="shared" si="3"/>
        <v>88</v>
      </c>
      <c r="H10" s="37">
        <f t="shared" si="3"/>
        <v>93</v>
      </c>
      <c r="I10" s="37">
        <f t="shared" si="3"/>
        <v>97</v>
      </c>
      <c r="J10" s="37">
        <f t="shared" si="3"/>
        <v>82</v>
      </c>
      <c r="K10" s="37">
        <f t="shared" si="3"/>
        <v>447</v>
      </c>
      <c r="L10" s="37">
        <f t="shared" si="3"/>
        <v>200</v>
      </c>
      <c r="M10" s="37">
        <f t="shared" si="3"/>
        <v>447</v>
      </c>
      <c r="N10" s="37">
        <f t="shared" si="3"/>
        <v>134</v>
      </c>
      <c r="O10" s="27"/>
    </row>
    <row r="11" spans="1:15" ht="12">
      <c r="A11" s="126" t="s">
        <v>13</v>
      </c>
      <c r="B11" s="28">
        <f>B12+B13</f>
        <v>5</v>
      </c>
      <c r="C11" s="28">
        <f aca="true" t="shared" si="4" ref="C11:N11">C12+C13</f>
        <v>56</v>
      </c>
      <c r="D11" s="28">
        <f t="shared" si="4"/>
        <v>32</v>
      </c>
      <c r="E11" s="28"/>
      <c r="F11" s="28">
        <f t="shared" si="4"/>
        <v>263</v>
      </c>
      <c r="G11" s="28">
        <f t="shared" si="4"/>
        <v>232</v>
      </c>
      <c r="H11" s="28">
        <f t="shared" si="4"/>
        <v>255</v>
      </c>
      <c r="I11" s="28">
        <f t="shared" si="4"/>
        <v>233</v>
      </c>
      <c r="J11" s="28">
        <f t="shared" si="4"/>
        <v>231</v>
      </c>
      <c r="K11" s="28">
        <f t="shared" si="4"/>
        <v>1214</v>
      </c>
      <c r="L11" s="28">
        <f t="shared" si="4"/>
        <v>607</v>
      </c>
      <c r="M11" s="28">
        <f t="shared" si="4"/>
        <v>680</v>
      </c>
      <c r="N11" s="28">
        <f t="shared" si="4"/>
        <v>223</v>
      </c>
      <c r="O11" s="27"/>
    </row>
    <row r="12" spans="1:15" ht="12">
      <c r="A12" s="127" t="s">
        <v>31</v>
      </c>
      <c r="B12" s="37">
        <f aca="true" t="shared" si="5" ref="B12:D13">B44+B71</f>
        <v>2</v>
      </c>
      <c r="C12" s="37">
        <f t="shared" si="5"/>
        <v>26</v>
      </c>
      <c r="D12" s="37">
        <f t="shared" si="5"/>
        <v>15</v>
      </c>
      <c r="E12" s="37"/>
      <c r="F12" s="37">
        <f aca="true" t="shared" si="6" ref="F12:N13">F44+F71</f>
        <v>129</v>
      </c>
      <c r="G12" s="37">
        <f t="shared" si="6"/>
        <v>102</v>
      </c>
      <c r="H12" s="37">
        <f t="shared" si="6"/>
        <v>106</v>
      </c>
      <c r="I12" s="37">
        <f t="shared" si="6"/>
        <v>108</v>
      </c>
      <c r="J12" s="37">
        <f t="shared" si="6"/>
        <v>98</v>
      </c>
      <c r="K12" s="37">
        <f t="shared" si="6"/>
        <v>543</v>
      </c>
      <c r="L12" s="37">
        <f t="shared" si="6"/>
        <v>278</v>
      </c>
      <c r="M12" s="37">
        <f t="shared" si="6"/>
        <v>303</v>
      </c>
      <c r="N12" s="37">
        <f t="shared" si="6"/>
        <v>138</v>
      </c>
      <c r="O12" s="27"/>
    </row>
    <row r="13" spans="1:15" ht="12">
      <c r="A13" s="127" t="s">
        <v>32</v>
      </c>
      <c r="B13" s="37">
        <f t="shared" si="5"/>
        <v>3</v>
      </c>
      <c r="C13" s="37">
        <f t="shared" si="5"/>
        <v>30</v>
      </c>
      <c r="D13" s="37">
        <f t="shared" si="5"/>
        <v>17</v>
      </c>
      <c r="E13" s="37"/>
      <c r="F13" s="37">
        <f t="shared" si="6"/>
        <v>134</v>
      </c>
      <c r="G13" s="37">
        <f t="shared" si="6"/>
        <v>130</v>
      </c>
      <c r="H13" s="37">
        <f t="shared" si="6"/>
        <v>149</v>
      </c>
      <c r="I13" s="37">
        <f t="shared" si="6"/>
        <v>125</v>
      </c>
      <c r="J13" s="37">
        <f t="shared" si="6"/>
        <v>133</v>
      </c>
      <c r="K13" s="37">
        <f t="shared" si="6"/>
        <v>671</v>
      </c>
      <c r="L13" s="37">
        <f t="shared" si="6"/>
        <v>329</v>
      </c>
      <c r="M13" s="37">
        <f t="shared" si="6"/>
        <v>377</v>
      </c>
      <c r="N13" s="37">
        <f t="shared" si="6"/>
        <v>85</v>
      </c>
      <c r="O13" s="27"/>
    </row>
    <row r="14" spans="1:15" ht="12">
      <c r="A14" s="126" t="s">
        <v>14</v>
      </c>
      <c r="B14" s="28">
        <f aca="true" t="shared" si="7" ref="B14:N14">B15+B16</f>
        <v>6</v>
      </c>
      <c r="C14" s="28">
        <f t="shared" si="7"/>
        <v>53</v>
      </c>
      <c r="D14" s="28">
        <f t="shared" si="7"/>
        <v>34</v>
      </c>
      <c r="E14" s="28"/>
      <c r="F14" s="28">
        <f t="shared" si="7"/>
        <v>246</v>
      </c>
      <c r="G14" s="28">
        <f t="shared" si="7"/>
        <v>270</v>
      </c>
      <c r="H14" s="28">
        <f t="shared" si="7"/>
        <v>257</v>
      </c>
      <c r="I14" s="28">
        <f t="shared" si="7"/>
        <v>227</v>
      </c>
      <c r="J14" s="28">
        <f t="shared" si="7"/>
        <v>231</v>
      </c>
      <c r="K14" s="28">
        <f t="shared" si="7"/>
        <v>1231</v>
      </c>
      <c r="L14" s="28">
        <f t="shared" si="7"/>
        <v>607</v>
      </c>
      <c r="M14" s="28">
        <f t="shared" si="7"/>
        <v>788</v>
      </c>
      <c r="N14" s="28">
        <f t="shared" si="7"/>
        <v>234</v>
      </c>
      <c r="O14" s="27"/>
    </row>
    <row r="15" spans="1:15" ht="12">
      <c r="A15" s="127" t="s">
        <v>33</v>
      </c>
      <c r="B15" s="37">
        <f aca="true" t="shared" si="8" ref="B15:D17">B47+B74</f>
        <v>3</v>
      </c>
      <c r="C15" s="37">
        <f t="shared" si="8"/>
        <v>25</v>
      </c>
      <c r="D15" s="37">
        <f t="shared" si="8"/>
        <v>16</v>
      </c>
      <c r="E15" s="37"/>
      <c r="F15" s="37">
        <f aca="true" t="shared" si="9" ref="F15:N17">F47+F74</f>
        <v>110</v>
      </c>
      <c r="G15" s="37">
        <f t="shared" si="9"/>
        <v>120</v>
      </c>
      <c r="H15" s="37">
        <f t="shared" si="9"/>
        <v>113</v>
      </c>
      <c r="I15" s="37">
        <f t="shared" si="9"/>
        <v>102</v>
      </c>
      <c r="J15" s="37">
        <f t="shared" si="9"/>
        <v>111</v>
      </c>
      <c r="K15" s="37">
        <f t="shared" si="9"/>
        <v>556</v>
      </c>
      <c r="L15" s="37">
        <f t="shared" si="9"/>
        <v>269</v>
      </c>
      <c r="M15" s="37">
        <f t="shared" si="9"/>
        <v>363</v>
      </c>
      <c r="N15" s="37">
        <f t="shared" si="9"/>
        <v>115</v>
      </c>
      <c r="O15" s="27"/>
    </row>
    <row r="16" spans="1:15" ht="12">
      <c r="A16" s="127" t="s">
        <v>34</v>
      </c>
      <c r="B16" s="37">
        <f t="shared" si="8"/>
        <v>3</v>
      </c>
      <c r="C16" s="37">
        <f t="shared" si="8"/>
        <v>28</v>
      </c>
      <c r="D16" s="37">
        <f t="shared" si="8"/>
        <v>18</v>
      </c>
      <c r="E16" s="37"/>
      <c r="F16" s="37">
        <f t="shared" si="9"/>
        <v>136</v>
      </c>
      <c r="G16" s="37">
        <f t="shared" si="9"/>
        <v>150</v>
      </c>
      <c r="H16" s="37">
        <f t="shared" si="9"/>
        <v>144</v>
      </c>
      <c r="I16" s="37">
        <f t="shared" si="9"/>
        <v>125</v>
      </c>
      <c r="J16" s="37">
        <f t="shared" si="9"/>
        <v>120</v>
      </c>
      <c r="K16" s="37">
        <f t="shared" si="9"/>
        <v>675</v>
      </c>
      <c r="L16" s="37">
        <f t="shared" si="9"/>
        <v>338</v>
      </c>
      <c r="M16" s="37">
        <f t="shared" si="9"/>
        <v>425</v>
      </c>
      <c r="N16" s="37">
        <f t="shared" si="9"/>
        <v>119</v>
      </c>
      <c r="O16" s="27"/>
    </row>
    <row r="17" spans="1:15" ht="12">
      <c r="A17" s="126" t="s">
        <v>15</v>
      </c>
      <c r="B17" s="28">
        <f t="shared" si="8"/>
        <v>5</v>
      </c>
      <c r="C17" s="28">
        <f t="shared" si="8"/>
        <v>50</v>
      </c>
      <c r="D17" s="28">
        <f t="shared" si="8"/>
        <v>36</v>
      </c>
      <c r="E17" s="28"/>
      <c r="F17" s="28">
        <f t="shared" si="9"/>
        <v>191</v>
      </c>
      <c r="G17" s="28">
        <f t="shared" si="9"/>
        <v>198</v>
      </c>
      <c r="H17" s="28">
        <f t="shared" si="9"/>
        <v>200</v>
      </c>
      <c r="I17" s="28">
        <f t="shared" si="9"/>
        <v>200</v>
      </c>
      <c r="J17" s="28">
        <f t="shared" si="9"/>
        <v>210</v>
      </c>
      <c r="K17" s="28">
        <f t="shared" si="9"/>
        <v>999</v>
      </c>
      <c r="L17" s="28">
        <f t="shared" si="9"/>
        <v>449</v>
      </c>
      <c r="M17" s="28">
        <f t="shared" si="9"/>
        <v>734</v>
      </c>
      <c r="N17" s="28">
        <f t="shared" si="9"/>
        <v>329</v>
      </c>
      <c r="O17" s="27"/>
    </row>
    <row r="18" spans="1:15" ht="12">
      <c r="A18" s="126" t="s">
        <v>16</v>
      </c>
      <c r="B18" s="28">
        <f aca="true" t="shared" si="10" ref="B18:N18">B19+B20+B21</f>
        <v>11</v>
      </c>
      <c r="C18" s="28">
        <f t="shared" si="10"/>
        <v>107</v>
      </c>
      <c r="D18" s="28">
        <f t="shared" si="10"/>
        <v>37</v>
      </c>
      <c r="E18" s="28"/>
      <c r="F18" s="28">
        <f t="shared" si="10"/>
        <v>496</v>
      </c>
      <c r="G18" s="28">
        <f t="shared" si="10"/>
        <v>459</v>
      </c>
      <c r="H18" s="28">
        <f t="shared" si="10"/>
        <v>463</v>
      </c>
      <c r="I18" s="28">
        <f t="shared" si="10"/>
        <v>481</v>
      </c>
      <c r="J18" s="28">
        <f t="shared" si="10"/>
        <v>452</v>
      </c>
      <c r="K18" s="28">
        <f t="shared" si="10"/>
        <v>2351</v>
      </c>
      <c r="L18" s="28">
        <f t="shared" si="10"/>
        <v>1155</v>
      </c>
      <c r="M18" s="28">
        <f t="shared" si="10"/>
        <v>890</v>
      </c>
      <c r="N18" s="28">
        <f t="shared" si="10"/>
        <v>229</v>
      </c>
      <c r="O18" s="27"/>
    </row>
    <row r="19" spans="1:15" ht="12">
      <c r="A19" s="127" t="s">
        <v>35</v>
      </c>
      <c r="B19" s="37">
        <f aca="true" t="shared" si="11" ref="B19:D21">B51+B78</f>
        <v>3</v>
      </c>
      <c r="C19" s="37">
        <f t="shared" si="11"/>
        <v>22</v>
      </c>
      <c r="D19" s="37">
        <f t="shared" si="11"/>
        <v>12</v>
      </c>
      <c r="E19" s="37"/>
      <c r="F19" s="37">
        <f aca="true" t="shared" si="12" ref="F19:N21">F51+F78</f>
        <v>94</v>
      </c>
      <c r="G19" s="37">
        <f t="shared" si="12"/>
        <v>85</v>
      </c>
      <c r="H19" s="37">
        <f t="shared" si="12"/>
        <v>88</v>
      </c>
      <c r="I19" s="37">
        <f t="shared" si="12"/>
        <v>112</v>
      </c>
      <c r="J19" s="37">
        <f t="shared" si="12"/>
        <v>88</v>
      </c>
      <c r="K19" s="37">
        <f t="shared" si="12"/>
        <v>467</v>
      </c>
      <c r="L19" s="37">
        <f t="shared" si="12"/>
        <v>231</v>
      </c>
      <c r="M19" s="37">
        <f t="shared" si="12"/>
        <v>314</v>
      </c>
      <c r="N19" s="37">
        <f t="shared" si="12"/>
        <v>32</v>
      </c>
      <c r="O19" s="27"/>
    </row>
    <row r="20" spans="1:15" ht="12">
      <c r="A20" s="127" t="s">
        <v>36</v>
      </c>
      <c r="B20" s="37">
        <f t="shared" si="11"/>
        <v>1</v>
      </c>
      <c r="C20" s="37">
        <f t="shared" si="11"/>
        <v>20</v>
      </c>
      <c r="D20" s="37">
        <f t="shared" si="11"/>
        <v>0</v>
      </c>
      <c r="E20" s="37"/>
      <c r="F20" s="37">
        <f t="shared" si="12"/>
        <v>103</v>
      </c>
      <c r="G20" s="37">
        <f t="shared" si="12"/>
        <v>88</v>
      </c>
      <c r="H20" s="37">
        <f t="shared" si="12"/>
        <v>87</v>
      </c>
      <c r="I20" s="37">
        <f t="shared" si="12"/>
        <v>96</v>
      </c>
      <c r="J20" s="37">
        <f t="shared" si="12"/>
        <v>89</v>
      </c>
      <c r="K20" s="37">
        <f t="shared" si="12"/>
        <v>463</v>
      </c>
      <c r="L20" s="37">
        <f t="shared" si="12"/>
        <v>224</v>
      </c>
      <c r="M20" s="37">
        <f t="shared" si="12"/>
        <v>0</v>
      </c>
      <c r="N20" s="37">
        <f t="shared" si="12"/>
        <v>32</v>
      </c>
      <c r="O20" s="27"/>
    </row>
    <row r="21" spans="1:15" ht="12">
      <c r="A21" s="127" t="s">
        <v>37</v>
      </c>
      <c r="B21" s="37">
        <f t="shared" si="11"/>
        <v>7</v>
      </c>
      <c r="C21" s="37">
        <f t="shared" si="11"/>
        <v>65</v>
      </c>
      <c r="D21" s="37">
        <f t="shared" si="11"/>
        <v>25</v>
      </c>
      <c r="E21" s="37"/>
      <c r="F21" s="37">
        <f t="shared" si="12"/>
        <v>299</v>
      </c>
      <c r="G21" s="37">
        <f t="shared" si="12"/>
        <v>286</v>
      </c>
      <c r="H21" s="37">
        <f t="shared" si="12"/>
        <v>288</v>
      </c>
      <c r="I21" s="37">
        <f t="shared" si="12"/>
        <v>273</v>
      </c>
      <c r="J21" s="37">
        <f t="shared" si="12"/>
        <v>275</v>
      </c>
      <c r="K21" s="37">
        <f t="shared" si="12"/>
        <v>1421</v>
      </c>
      <c r="L21" s="37">
        <f t="shared" si="12"/>
        <v>700</v>
      </c>
      <c r="M21" s="37">
        <f t="shared" si="12"/>
        <v>576</v>
      </c>
      <c r="N21" s="37">
        <f t="shared" si="12"/>
        <v>165</v>
      </c>
      <c r="O21" s="27"/>
    </row>
    <row r="22" spans="1:15" ht="12">
      <c r="A22" s="126" t="s">
        <v>17</v>
      </c>
      <c r="B22" s="28">
        <f aca="true" t="shared" si="13" ref="B22:N22">B23+B24</f>
        <v>8</v>
      </c>
      <c r="C22" s="28">
        <f t="shared" si="13"/>
        <v>74</v>
      </c>
      <c r="D22" s="28">
        <f t="shared" si="13"/>
        <v>44</v>
      </c>
      <c r="E22" s="28"/>
      <c r="F22" s="28">
        <f t="shared" si="13"/>
        <v>328</v>
      </c>
      <c r="G22" s="28">
        <f t="shared" si="13"/>
        <v>304</v>
      </c>
      <c r="H22" s="28">
        <f t="shared" si="13"/>
        <v>314</v>
      </c>
      <c r="I22" s="28">
        <f t="shared" si="13"/>
        <v>305</v>
      </c>
      <c r="J22" s="28">
        <f t="shared" si="13"/>
        <v>313</v>
      </c>
      <c r="K22" s="28">
        <f t="shared" si="13"/>
        <v>1564</v>
      </c>
      <c r="L22" s="28">
        <f t="shared" si="13"/>
        <v>781</v>
      </c>
      <c r="M22" s="28">
        <f t="shared" si="13"/>
        <v>943</v>
      </c>
      <c r="N22" s="28">
        <f t="shared" si="13"/>
        <v>272</v>
      </c>
      <c r="O22" s="27"/>
    </row>
    <row r="23" spans="1:15" ht="12">
      <c r="A23" s="127" t="s">
        <v>38</v>
      </c>
      <c r="B23" s="37">
        <f aca="true" t="shared" si="14" ref="B23:D24">B55+B82</f>
        <v>2</v>
      </c>
      <c r="C23" s="37">
        <f t="shared" si="14"/>
        <v>15</v>
      </c>
      <c r="D23" s="37">
        <f t="shared" si="14"/>
        <v>9</v>
      </c>
      <c r="E23" s="37"/>
      <c r="F23" s="37">
        <f aca="true" t="shared" si="15" ref="F23:N24">F55+F82</f>
        <v>89</v>
      </c>
      <c r="G23" s="37">
        <f t="shared" si="15"/>
        <v>48</v>
      </c>
      <c r="H23" s="37">
        <f t="shared" si="15"/>
        <v>59</v>
      </c>
      <c r="I23" s="37">
        <f t="shared" si="15"/>
        <v>63</v>
      </c>
      <c r="J23" s="37">
        <f t="shared" si="15"/>
        <v>72</v>
      </c>
      <c r="K23" s="37">
        <f t="shared" si="15"/>
        <v>331</v>
      </c>
      <c r="L23" s="37">
        <f t="shared" si="15"/>
        <v>173</v>
      </c>
      <c r="M23" s="37">
        <f t="shared" si="15"/>
        <v>198</v>
      </c>
      <c r="N23" s="37">
        <f t="shared" si="15"/>
        <v>56</v>
      </c>
      <c r="O23" s="27"/>
    </row>
    <row r="24" spans="1:15" ht="12">
      <c r="A24" s="127" t="s">
        <v>39</v>
      </c>
      <c r="B24" s="37">
        <f t="shared" si="14"/>
        <v>6</v>
      </c>
      <c r="C24" s="37">
        <f t="shared" si="14"/>
        <v>59</v>
      </c>
      <c r="D24" s="37">
        <f t="shared" si="14"/>
        <v>35</v>
      </c>
      <c r="E24" s="37"/>
      <c r="F24" s="37">
        <f t="shared" si="15"/>
        <v>239</v>
      </c>
      <c r="G24" s="37">
        <f t="shared" si="15"/>
        <v>256</v>
      </c>
      <c r="H24" s="37">
        <f t="shared" si="15"/>
        <v>255</v>
      </c>
      <c r="I24" s="37">
        <f t="shared" si="15"/>
        <v>242</v>
      </c>
      <c r="J24" s="37">
        <f t="shared" si="15"/>
        <v>241</v>
      </c>
      <c r="K24" s="37">
        <f t="shared" si="15"/>
        <v>1233</v>
      </c>
      <c r="L24" s="37">
        <f t="shared" si="15"/>
        <v>608</v>
      </c>
      <c r="M24" s="37">
        <f t="shared" si="15"/>
        <v>745</v>
      </c>
      <c r="N24" s="37">
        <f t="shared" si="15"/>
        <v>216</v>
      </c>
      <c r="O24" s="27"/>
    </row>
    <row r="25" spans="1:15" ht="12">
      <c r="A25" s="126" t="s">
        <v>18</v>
      </c>
      <c r="B25" s="28">
        <f aca="true" t="shared" si="16" ref="B25:N25">B26+B27</f>
        <v>8</v>
      </c>
      <c r="C25" s="28">
        <f t="shared" si="16"/>
        <v>66</v>
      </c>
      <c r="D25" s="28">
        <f t="shared" si="16"/>
        <v>41</v>
      </c>
      <c r="E25" s="28"/>
      <c r="F25" s="28">
        <f t="shared" si="16"/>
        <v>323</v>
      </c>
      <c r="G25" s="28">
        <f t="shared" si="16"/>
        <v>319</v>
      </c>
      <c r="H25" s="28">
        <f t="shared" si="16"/>
        <v>307</v>
      </c>
      <c r="I25" s="28">
        <f t="shared" si="16"/>
        <v>305</v>
      </c>
      <c r="J25" s="28">
        <f t="shared" si="16"/>
        <v>284</v>
      </c>
      <c r="K25" s="28">
        <f t="shared" si="16"/>
        <v>1538</v>
      </c>
      <c r="L25" s="28">
        <f t="shared" si="16"/>
        <v>737</v>
      </c>
      <c r="M25" s="28">
        <f t="shared" si="16"/>
        <v>964</v>
      </c>
      <c r="N25" s="28">
        <f t="shared" si="16"/>
        <v>167</v>
      </c>
      <c r="O25" s="27"/>
    </row>
    <row r="26" spans="1:15" ht="12">
      <c r="A26" s="127" t="s">
        <v>40</v>
      </c>
      <c r="B26" s="37">
        <f aca="true" t="shared" si="17" ref="B26:D27">B58+B85</f>
        <v>5</v>
      </c>
      <c r="C26" s="37">
        <f t="shared" si="17"/>
        <v>46</v>
      </c>
      <c r="D26" s="37">
        <f t="shared" si="17"/>
        <v>31</v>
      </c>
      <c r="E26" s="37"/>
      <c r="F26" s="37">
        <f aca="true" t="shared" si="18" ref="F26:N27">F58+F85</f>
        <v>223</v>
      </c>
      <c r="G26" s="37">
        <f t="shared" si="18"/>
        <v>230</v>
      </c>
      <c r="H26" s="37">
        <f t="shared" si="18"/>
        <v>219</v>
      </c>
      <c r="I26" s="37">
        <f t="shared" si="18"/>
        <v>220</v>
      </c>
      <c r="J26" s="37">
        <f t="shared" si="18"/>
        <v>196</v>
      </c>
      <c r="K26" s="37">
        <f t="shared" si="18"/>
        <v>1088</v>
      </c>
      <c r="L26" s="37">
        <f t="shared" si="18"/>
        <v>525</v>
      </c>
      <c r="M26" s="37">
        <f t="shared" si="18"/>
        <v>738</v>
      </c>
      <c r="N26" s="37">
        <f t="shared" si="18"/>
        <v>87</v>
      </c>
      <c r="O26" s="27"/>
    </row>
    <row r="27" spans="1:15" ht="12">
      <c r="A27" s="127" t="s">
        <v>41</v>
      </c>
      <c r="B27" s="37">
        <f t="shared" si="17"/>
        <v>3</v>
      </c>
      <c r="C27" s="37">
        <f t="shared" si="17"/>
        <v>20</v>
      </c>
      <c r="D27" s="37">
        <f t="shared" si="17"/>
        <v>10</v>
      </c>
      <c r="E27" s="37"/>
      <c r="F27" s="37">
        <f t="shared" si="18"/>
        <v>100</v>
      </c>
      <c r="G27" s="37">
        <f t="shared" si="18"/>
        <v>89</v>
      </c>
      <c r="H27" s="37">
        <f t="shared" si="18"/>
        <v>88</v>
      </c>
      <c r="I27" s="37">
        <f t="shared" si="18"/>
        <v>85</v>
      </c>
      <c r="J27" s="37">
        <f t="shared" si="18"/>
        <v>88</v>
      </c>
      <c r="K27" s="37">
        <f t="shared" si="18"/>
        <v>450</v>
      </c>
      <c r="L27" s="37">
        <f t="shared" si="18"/>
        <v>212</v>
      </c>
      <c r="M27" s="37">
        <f t="shared" si="18"/>
        <v>226</v>
      </c>
      <c r="N27" s="37">
        <f t="shared" si="18"/>
        <v>80</v>
      </c>
      <c r="O27" s="27"/>
    </row>
    <row r="28" spans="1:15" ht="12">
      <c r="A28" s="126" t="s">
        <v>19</v>
      </c>
      <c r="B28" s="28">
        <f aca="true" t="shared" si="19" ref="B28:N28">B29+B30</f>
        <v>8</v>
      </c>
      <c r="C28" s="28">
        <f t="shared" si="19"/>
        <v>98</v>
      </c>
      <c r="D28" s="28">
        <f t="shared" si="19"/>
        <v>51</v>
      </c>
      <c r="E28" s="28"/>
      <c r="F28" s="28">
        <f t="shared" si="19"/>
        <v>437</v>
      </c>
      <c r="G28" s="28">
        <f t="shared" si="19"/>
        <v>399</v>
      </c>
      <c r="H28" s="28">
        <f t="shared" si="19"/>
        <v>419</v>
      </c>
      <c r="I28" s="28">
        <f t="shared" si="19"/>
        <v>386</v>
      </c>
      <c r="J28" s="28">
        <f t="shared" si="19"/>
        <v>436</v>
      </c>
      <c r="K28" s="28">
        <f t="shared" si="19"/>
        <v>2077</v>
      </c>
      <c r="L28" s="28">
        <f t="shared" si="19"/>
        <v>985</v>
      </c>
      <c r="M28" s="28">
        <f t="shared" si="19"/>
        <v>1102</v>
      </c>
      <c r="N28" s="28">
        <f t="shared" si="19"/>
        <v>331</v>
      </c>
      <c r="O28" s="27"/>
    </row>
    <row r="29" spans="1:15" ht="12">
      <c r="A29" s="127" t="s">
        <v>42</v>
      </c>
      <c r="B29" s="37">
        <f aca="true" t="shared" si="20" ref="B29:D30">B61+B88</f>
        <v>5</v>
      </c>
      <c r="C29" s="37">
        <f t="shared" si="20"/>
        <v>61</v>
      </c>
      <c r="D29" s="37">
        <f t="shared" si="20"/>
        <v>32</v>
      </c>
      <c r="E29" s="37"/>
      <c r="F29" s="37">
        <f aca="true" t="shared" si="21" ref="F29:N30">F61+F88</f>
        <v>285</v>
      </c>
      <c r="G29" s="37">
        <f t="shared" si="21"/>
        <v>252</v>
      </c>
      <c r="H29" s="37">
        <f t="shared" si="21"/>
        <v>288</v>
      </c>
      <c r="I29" s="37">
        <f t="shared" si="21"/>
        <v>239</v>
      </c>
      <c r="J29" s="37">
        <f t="shared" si="21"/>
        <v>266</v>
      </c>
      <c r="K29" s="37">
        <f t="shared" si="21"/>
        <v>1330</v>
      </c>
      <c r="L29" s="37">
        <f t="shared" si="21"/>
        <v>636</v>
      </c>
      <c r="M29" s="37">
        <f t="shared" si="21"/>
        <v>694</v>
      </c>
      <c r="N29" s="37">
        <f t="shared" si="21"/>
        <v>232</v>
      </c>
      <c r="O29" s="27"/>
    </row>
    <row r="30" spans="1:15" ht="12">
      <c r="A30" s="127" t="s">
        <v>43</v>
      </c>
      <c r="B30" s="37">
        <f t="shared" si="20"/>
        <v>3</v>
      </c>
      <c r="C30" s="37">
        <f t="shared" si="20"/>
        <v>37</v>
      </c>
      <c r="D30" s="37">
        <f t="shared" si="20"/>
        <v>19</v>
      </c>
      <c r="E30" s="37"/>
      <c r="F30" s="37">
        <f t="shared" si="21"/>
        <v>152</v>
      </c>
      <c r="G30" s="37">
        <f t="shared" si="21"/>
        <v>147</v>
      </c>
      <c r="H30" s="37">
        <f t="shared" si="21"/>
        <v>131</v>
      </c>
      <c r="I30" s="37">
        <f t="shared" si="21"/>
        <v>147</v>
      </c>
      <c r="J30" s="37">
        <f t="shared" si="21"/>
        <v>170</v>
      </c>
      <c r="K30" s="37">
        <f t="shared" si="21"/>
        <v>747</v>
      </c>
      <c r="L30" s="37">
        <f t="shared" si="21"/>
        <v>349</v>
      </c>
      <c r="M30" s="37">
        <f t="shared" si="21"/>
        <v>408</v>
      </c>
      <c r="N30" s="37">
        <f t="shared" si="21"/>
        <v>99</v>
      </c>
      <c r="O30" s="27"/>
    </row>
    <row r="31" spans="1:15" ht="12">
      <c r="A31" s="128" t="s">
        <v>44</v>
      </c>
      <c r="B31" s="28">
        <f>B6+B7+B11+B14+B17+B18+B22+B25+B28</f>
        <v>69</v>
      </c>
      <c r="C31" s="28">
        <f>C6+C7+C11+C14+C17+C18+C22+C25+C28</f>
        <v>659</v>
      </c>
      <c r="D31" s="28">
        <f>D6+D7+D11+D14+D17+D18+D22+D25+D28</f>
        <v>389</v>
      </c>
      <c r="E31" s="28"/>
      <c r="F31" s="28">
        <f aca="true" t="shared" si="22" ref="F31:N31">F6+F7+F11+F14+F17+F18+F22+F25+F28</f>
        <v>3014</v>
      </c>
      <c r="G31" s="28">
        <f t="shared" si="22"/>
        <v>2901</v>
      </c>
      <c r="H31" s="28">
        <f t="shared" si="22"/>
        <v>2915</v>
      </c>
      <c r="I31" s="28">
        <f t="shared" si="22"/>
        <v>2843</v>
      </c>
      <c r="J31" s="28">
        <f t="shared" si="22"/>
        <v>2878</v>
      </c>
      <c r="K31" s="28">
        <f t="shared" si="22"/>
        <v>14551</v>
      </c>
      <c r="L31" s="28">
        <f t="shared" si="22"/>
        <v>6972</v>
      </c>
      <c r="M31" s="28">
        <f t="shared" si="22"/>
        <v>8655</v>
      </c>
      <c r="N31" s="28">
        <f t="shared" si="22"/>
        <v>2673</v>
      </c>
      <c r="O31" s="27"/>
    </row>
    <row r="32" spans="1:15" ht="3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27"/>
    </row>
    <row r="33" spans="1:14" ht="12">
      <c r="A33" s="130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2">
      <c r="A34" s="130" t="s">
        <v>49</v>
      </c>
      <c r="B34" s="131"/>
      <c r="C34" s="131"/>
      <c r="D34" s="131"/>
      <c r="E34" s="131"/>
      <c r="F34" s="131"/>
      <c r="G34" s="90"/>
      <c r="H34" s="131"/>
      <c r="I34" s="131"/>
      <c r="J34" s="131"/>
      <c r="K34" s="131"/>
      <c r="L34" s="131"/>
      <c r="M34" s="131"/>
      <c r="N34" s="131"/>
    </row>
    <row r="35" spans="1:14" ht="12">
      <c r="A35" s="132" t="s">
        <v>66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">
      <c r="A38" s="11" t="s">
        <v>11</v>
      </c>
      <c r="B38" s="42">
        <v>5</v>
      </c>
      <c r="C38" s="42">
        <v>40</v>
      </c>
      <c r="D38" s="43">
        <v>40</v>
      </c>
      <c r="E38" s="42"/>
      <c r="F38" s="42">
        <v>182</v>
      </c>
      <c r="G38" s="42">
        <v>172</v>
      </c>
      <c r="H38" s="42">
        <v>174</v>
      </c>
      <c r="I38" s="42">
        <v>169</v>
      </c>
      <c r="J38" s="42">
        <v>190</v>
      </c>
      <c r="K38" s="44">
        <f>F38+G38+H38+I38+J38</f>
        <v>887</v>
      </c>
      <c r="L38" s="47">
        <v>390</v>
      </c>
      <c r="M38" s="46">
        <v>887</v>
      </c>
      <c r="N38" s="47">
        <v>209</v>
      </c>
    </row>
    <row r="39" spans="1:14" ht="12">
      <c r="A39" s="11" t="s">
        <v>12</v>
      </c>
      <c r="B39" s="42">
        <f aca="true" t="shared" si="23" ref="B39:N39">SUM(B40:B42)</f>
        <v>10</v>
      </c>
      <c r="C39" s="42">
        <f t="shared" si="23"/>
        <v>95</v>
      </c>
      <c r="D39" s="43">
        <f t="shared" si="23"/>
        <v>74</v>
      </c>
      <c r="E39" s="42">
        <f t="shared" si="23"/>
        <v>0</v>
      </c>
      <c r="F39" s="42">
        <f t="shared" si="23"/>
        <v>445</v>
      </c>
      <c r="G39" s="42">
        <f t="shared" si="23"/>
        <v>445</v>
      </c>
      <c r="H39" s="42">
        <f t="shared" si="23"/>
        <v>432</v>
      </c>
      <c r="I39" s="42">
        <f t="shared" si="23"/>
        <v>440</v>
      </c>
      <c r="J39" s="42">
        <f t="shared" si="23"/>
        <v>440</v>
      </c>
      <c r="K39" s="42">
        <f t="shared" si="23"/>
        <v>2202</v>
      </c>
      <c r="L39" s="43">
        <f t="shared" si="23"/>
        <v>1017</v>
      </c>
      <c r="M39" s="43">
        <f t="shared" si="23"/>
        <v>1667</v>
      </c>
      <c r="N39" s="43">
        <f t="shared" si="23"/>
        <v>676</v>
      </c>
    </row>
    <row r="40" spans="1:14" ht="12">
      <c r="A40" s="1" t="s">
        <v>28</v>
      </c>
      <c r="B40" s="58">
        <v>4</v>
      </c>
      <c r="C40" s="94">
        <v>44</v>
      </c>
      <c r="D40" s="52">
        <v>30</v>
      </c>
      <c r="E40" s="95"/>
      <c r="F40" s="58">
        <v>211</v>
      </c>
      <c r="G40" s="58">
        <v>210</v>
      </c>
      <c r="H40" s="58">
        <v>198</v>
      </c>
      <c r="I40" s="58">
        <v>182</v>
      </c>
      <c r="J40" s="58">
        <v>212</v>
      </c>
      <c r="K40" s="54">
        <f>J40+I40+H40+G40+F40</f>
        <v>1013</v>
      </c>
      <c r="L40" s="55">
        <v>473</v>
      </c>
      <c r="M40" s="56">
        <v>678</v>
      </c>
      <c r="N40" s="57">
        <v>389</v>
      </c>
    </row>
    <row r="41" spans="1:14" ht="12">
      <c r="A41" s="1" t="s">
        <v>29</v>
      </c>
      <c r="B41" s="58">
        <v>4</v>
      </c>
      <c r="C41" s="58">
        <v>31</v>
      </c>
      <c r="D41" s="61">
        <v>24</v>
      </c>
      <c r="E41" s="95"/>
      <c r="F41" s="58">
        <v>147</v>
      </c>
      <c r="G41" s="58">
        <v>147</v>
      </c>
      <c r="H41" s="58">
        <v>141</v>
      </c>
      <c r="I41" s="58">
        <v>161</v>
      </c>
      <c r="J41" s="58">
        <v>146</v>
      </c>
      <c r="K41" s="54">
        <f>J41+I41+H41+G41+F41</f>
        <v>742</v>
      </c>
      <c r="L41" s="55">
        <v>344</v>
      </c>
      <c r="M41" s="56">
        <v>542</v>
      </c>
      <c r="N41" s="57">
        <v>153</v>
      </c>
    </row>
    <row r="42" spans="1:14" ht="12">
      <c r="A42" s="1" t="s">
        <v>30</v>
      </c>
      <c r="B42" s="58">
        <v>2</v>
      </c>
      <c r="C42" s="58">
        <v>20</v>
      </c>
      <c r="D42" s="61">
        <v>20</v>
      </c>
      <c r="E42" s="95"/>
      <c r="F42" s="58">
        <v>87</v>
      </c>
      <c r="G42" s="58">
        <v>88</v>
      </c>
      <c r="H42" s="58">
        <v>93</v>
      </c>
      <c r="I42" s="58">
        <v>97</v>
      </c>
      <c r="J42" s="58">
        <v>82</v>
      </c>
      <c r="K42" s="54">
        <f>J42+I42+H42+G42+F42</f>
        <v>447</v>
      </c>
      <c r="L42" s="55">
        <v>200</v>
      </c>
      <c r="M42" s="56">
        <v>447</v>
      </c>
      <c r="N42" s="57">
        <v>134</v>
      </c>
    </row>
    <row r="43" spans="1:14" ht="12">
      <c r="A43" s="11" t="s">
        <v>13</v>
      </c>
      <c r="B43" s="42">
        <f aca="true" t="shared" si="24" ref="B43:N43">SUM(B44:B45)</f>
        <v>3</v>
      </c>
      <c r="C43" s="42">
        <f t="shared" si="24"/>
        <v>41</v>
      </c>
      <c r="D43" s="43">
        <f t="shared" si="24"/>
        <v>27</v>
      </c>
      <c r="E43" s="42">
        <f t="shared" si="24"/>
        <v>0</v>
      </c>
      <c r="F43" s="42">
        <f t="shared" si="24"/>
        <v>204</v>
      </c>
      <c r="G43" s="42">
        <f t="shared" si="24"/>
        <v>173</v>
      </c>
      <c r="H43" s="42">
        <f t="shared" si="24"/>
        <v>178</v>
      </c>
      <c r="I43" s="42">
        <f t="shared" si="24"/>
        <v>167</v>
      </c>
      <c r="J43" s="42">
        <f t="shared" si="24"/>
        <v>163</v>
      </c>
      <c r="K43" s="44">
        <f>F43+G43+H43+I43+J43</f>
        <v>885</v>
      </c>
      <c r="L43" s="43">
        <f t="shared" si="24"/>
        <v>440</v>
      </c>
      <c r="M43" s="43">
        <f t="shared" si="24"/>
        <v>572</v>
      </c>
      <c r="N43" s="43">
        <f t="shared" si="24"/>
        <v>219</v>
      </c>
    </row>
    <row r="44" spans="1:14" ht="12">
      <c r="A44" s="1" t="s">
        <v>31</v>
      </c>
      <c r="B44" s="58">
        <v>2</v>
      </c>
      <c r="C44" s="58">
        <v>26</v>
      </c>
      <c r="D44" s="61">
        <v>15</v>
      </c>
      <c r="E44" s="95"/>
      <c r="F44" s="58">
        <v>129</v>
      </c>
      <c r="G44" s="58">
        <v>102</v>
      </c>
      <c r="H44" s="58">
        <v>106</v>
      </c>
      <c r="I44" s="58">
        <v>108</v>
      </c>
      <c r="J44" s="58">
        <v>98</v>
      </c>
      <c r="K44" s="54">
        <f>J44+I44+H44+G44+F44</f>
        <v>543</v>
      </c>
      <c r="L44" s="55">
        <v>278</v>
      </c>
      <c r="M44" s="62">
        <v>303</v>
      </c>
      <c r="N44" s="57">
        <v>138</v>
      </c>
    </row>
    <row r="45" spans="1:14" ht="12">
      <c r="A45" s="1" t="s">
        <v>32</v>
      </c>
      <c r="B45" s="58">
        <v>1</v>
      </c>
      <c r="C45" s="58">
        <v>15</v>
      </c>
      <c r="D45" s="61">
        <v>12</v>
      </c>
      <c r="E45" s="95"/>
      <c r="F45" s="58">
        <v>75</v>
      </c>
      <c r="G45" s="58">
        <v>71</v>
      </c>
      <c r="H45" s="58">
        <v>72</v>
      </c>
      <c r="I45" s="58">
        <v>59</v>
      </c>
      <c r="J45" s="58">
        <v>65</v>
      </c>
      <c r="K45" s="54">
        <f>J45+I45+H45+G45+F45</f>
        <v>342</v>
      </c>
      <c r="L45" s="55">
        <v>162</v>
      </c>
      <c r="M45" s="62">
        <v>269</v>
      </c>
      <c r="N45" s="57">
        <v>81</v>
      </c>
    </row>
    <row r="46" spans="1:14" ht="12">
      <c r="A46" s="11" t="s">
        <v>14</v>
      </c>
      <c r="B46" s="42">
        <f aca="true" t="shared" si="25" ref="B46:N46">SUM(B47:B48)</f>
        <v>6</v>
      </c>
      <c r="C46" s="42">
        <f t="shared" si="25"/>
        <v>53</v>
      </c>
      <c r="D46" s="43">
        <f t="shared" si="25"/>
        <v>34</v>
      </c>
      <c r="E46" s="42">
        <f t="shared" si="25"/>
        <v>0</v>
      </c>
      <c r="F46" s="42">
        <f t="shared" si="25"/>
        <v>246</v>
      </c>
      <c r="G46" s="42">
        <f t="shared" si="25"/>
        <v>270</v>
      </c>
      <c r="H46" s="42">
        <f t="shared" si="25"/>
        <v>257</v>
      </c>
      <c r="I46" s="42">
        <f t="shared" si="25"/>
        <v>227</v>
      </c>
      <c r="J46" s="42">
        <f t="shared" si="25"/>
        <v>231</v>
      </c>
      <c r="K46" s="44">
        <f>F46+G46+H46+I46+J46</f>
        <v>1231</v>
      </c>
      <c r="L46" s="43">
        <f t="shared" si="25"/>
        <v>607</v>
      </c>
      <c r="M46" s="43">
        <f>SUM(M47:M48)</f>
        <v>788</v>
      </c>
      <c r="N46" s="43">
        <f t="shared" si="25"/>
        <v>234</v>
      </c>
    </row>
    <row r="47" spans="1:14" ht="12">
      <c r="A47" s="1" t="s">
        <v>33</v>
      </c>
      <c r="B47" s="58">
        <v>3</v>
      </c>
      <c r="C47" s="58">
        <v>25</v>
      </c>
      <c r="D47" s="61">
        <v>16</v>
      </c>
      <c r="E47" s="95"/>
      <c r="F47" s="58">
        <v>110</v>
      </c>
      <c r="G47" s="58">
        <v>120</v>
      </c>
      <c r="H47" s="58">
        <v>113</v>
      </c>
      <c r="I47" s="58">
        <v>102</v>
      </c>
      <c r="J47" s="58">
        <v>111</v>
      </c>
      <c r="K47" s="54">
        <f>J47+I47+H47+G47+F47</f>
        <v>556</v>
      </c>
      <c r="L47" s="55">
        <v>269</v>
      </c>
      <c r="M47" s="62">
        <v>363</v>
      </c>
      <c r="N47" s="57">
        <v>115</v>
      </c>
    </row>
    <row r="48" spans="1:14" ht="12">
      <c r="A48" s="1" t="s">
        <v>34</v>
      </c>
      <c r="B48" s="58">
        <v>3</v>
      </c>
      <c r="C48" s="58">
        <v>28</v>
      </c>
      <c r="D48" s="61">
        <v>18</v>
      </c>
      <c r="E48" s="95"/>
      <c r="F48" s="58">
        <v>136</v>
      </c>
      <c r="G48" s="58">
        <v>150</v>
      </c>
      <c r="H48" s="58">
        <v>144</v>
      </c>
      <c r="I48" s="58">
        <v>125</v>
      </c>
      <c r="J48" s="58">
        <v>120</v>
      </c>
      <c r="K48" s="54">
        <f>J48+I48+H48+G48+F48</f>
        <v>675</v>
      </c>
      <c r="L48" s="55">
        <v>338</v>
      </c>
      <c r="M48" s="62">
        <v>425</v>
      </c>
      <c r="N48" s="57">
        <v>119</v>
      </c>
    </row>
    <row r="49" spans="1:14" ht="12">
      <c r="A49" s="11" t="s">
        <v>15</v>
      </c>
      <c r="B49" s="42">
        <v>5</v>
      </c>
      <c r="C49" s="42">
        <v>50</v>
      </c>
      <c r="D49" s="43">
        <v>36</v>
      </c>
      <c r="E49" s="63"/>
      <c r="F49" s="42">
        <v>191</v>
      </c>
      <c r="G49" s="42">
        <v>198</v>
      </c>
      <c r="H49" s="42">
        <v>200</v>
      </c>
      <c r="I49" s="42">
        <v>200</v>
      </c>
      <c r="J49" s="42">
        <v>210</v>
      </c>
      <c r="K49" s="44">
        <f>J49+I49+H49+G49+F49</f>
        <v>999</v>
      </c>
      <c r="L49" s="47">
        <v>449</v>
      </c>
      <c r="M49" s="65">
        <v>734</v>
      </c>
      <c r="N49" s="66">
        <v>329</v>
      </c>
    </row>
    <row r="50" spans="1:14" ht="12">
      <c r="A50" s="11" t="s">
        <v>16</v>
      </c>
      <c r="B50" s="42">
        <f aca="true" t="shared" si="26" ref="B50:N50">SUM(B51:B53)</f>
        <v>6</v>
      </c>
      <c r="C50" s="42">
        <f t="shared" si="26"/>
        <v>77</v>
      </c>
      <c r="D50" s="43">
        <f t="shared" si="26"/>
        <v>37</v>
      </c>
      <c r="E50" s="42">
        <f t="shared" si="26"/>
        <v>0</v>
      </c>
      <c r="F50" s="42">
        <f t="shared" si="26"/>
        <v>371</v>
      </c>
      <c r="G50" s="42">
        <f t="shared" si="26"/>
        <v>346</v>
      </c>
      <c r="H50" s="42">
        <f t="shared" si="26"/>
        <v>331</v>
      </c>
      <c r="I50" s="42">
        <f t="shared" si="26"/>
        <v>374</v>
      </c>
      <c r="J50" s="42">
        <f t="shared" si="26"/>
        <v>340</v>
      </c>
      <c r="K50" s="44">
        <f>F50+G50+H50+I50+J50</f>
        <v>1762</v>
      </c>
      <c r="L50" s="43">
        <f t="shared" si="26"/>
        <v>849</v>
      </c>
      <c r="M50" s="43">
        <f t="shared" si="26"/>
        <v>855</v>
      </c>
      <c r="N50" s="43">
        <f t="shared" si="26"/>
        <v>216</v>
      </c>
    </row>
    <row r="51" spans="1:14" ht="12">
      <c r="A51" s="1" t="s">
        <v>35</v>
      </c>
      <c r="B51" s="58">
        <v>1</v>
      </c>
      <c r="C51" s="58">
        <v>12</v>
      </c>
      <c r="D51" s="61">
        <v>12</v>
      </c>
      <c r="E51" s="95"/>
      <c r="F51" s="58">
        <v>52</v>
      </c>
      <c r="G51" s="58">
        <v>49</v>
      </c>
      <c r="H51" s="58">
        <v>51</v>
      </c>
      <c r="I51" s="58">
        <v>73</v>
      </c>
      <c r="J51" s="58">
        <v>54</v>
      </c>
      <c r="K51" s="54">
        <f>J51+I51+H51+G51+F51</f>
        <v>279</v>
      </c>
      <c r="L51" s="55">
        <v>143</v>
      </c>
      <c r="M51" s="62">
        <v>279</v>
      </c>
      <c r="N51" s="57">
        <v>20</v>
      </c>
    </row>
    <row r="52" spans="1:14" ht="12">
      <c r="A52" s="1" t="s">
        <v>36</v>
      </c>
      <c r="B52" s="58">
        <v>1</v>
      </c>
      <c r="C52" s="58">
        <v>20</v>
      </c>
      <c r="D52" s="61">
        <v>0</v>
      </c>
      <c r="E52" s="95"/>
      <c r="F52" s="58">
        <v>103</v>
      </c>
      <c r="G52" s="58">
        <v>88</v>
      </c>
      <c r="H52" s="58">
        <v>87</v>
      </c>
      <c r="I52" s="58">
        <v>96</v>
      </c>
      <c r="J52" s="58">
        <v>89</v>
      </c>
      <c r="K52" s="54">
        <f>J52+I52+H52+G52+F52</f>
        <v>463</v>
      </c>
      <c r="L52" s="55">
        <v>224</v>
      </c>
      <c r="M52" s="62">
        <v>0</v>
      </c>
      <c r="N52" s="57">
        <v>32</v>
      </c>
    </row>
    <row r="53" spans="1:14" ht="12">
      <c r="A53" s="1" t="s">
        <v>37</v>
      </c>
      <c r="B53" s="58">
        <v>4</v>
      </c>
      <c r="C53" s="58">
        <v>45</v>
      </c>
      <c r="D53" s="61">
        <v>25</v>
      </c>
      <c r="E53" s="95"/>
      <c r="F53" s="58">
        <v>216</v>
      </c>
      <c r="G53" s="58">
        <v>209</v>
      </c>
      <c r="H53" s="58">
        <v>193</v>
      </c>
      <c r="I53" s="58">
        <v>205</v>
      </c>
      <c r="J53" s="58">
        <v>197</v>
      </c>
      <c r="K53" s="54">
        <f>J53+I53+H53+G53+F53</f>
        <v>1020</v>
      </c>
      <c r="L53" s="55">
        <v>482</v>
      </c>
      <c r="M53" s="62">
        <v>576</v>
      </c>
      <c r="N53" s="57">
        <v>164</v>
      </c>
    </row>
    <row r="54" spans="1:14" ht="12">
      <c r="A54" s="11" t="s">
        <v>17</v>
      </c>
      <c r="B54" s="42">
        <f aca="true" t="shared" si="27" ref="B54:N54">SUM(B55:B56)</f>
        <v>7</v>
      </c>
      <c r="C54" s="42">
        <f t="shared" si="27"/>
        <v>59</v>
      </c>
      <c r="D54" s="43">
        <f t="shared" si="27"/>
        <v>44</v>
      </c>
      <c r="E54" s="42">
        <f t="shared" si="27"/>
        <v>0</v>
      </c>
      <c r="F54" s="42">
        <f t="shared" si="27"/>
        <v>278</v>
      </c>
      <c r="G54" s="42">
        <f t="shared" si="27"/>
        <v>243</v>
      </c>
      <c r="H54" s="42">
        <f t="shared" si="27"/>
        <v>248</v>
      </c>
      <c r="I54" s="42">
        <f t="shared" si="27"/>
        <v>249</v>
      </c>
      <c r="J54" s="42">
        <f t="shared" si="27"/>
        <v>261</v>
      </c>
      <c r="K54" s="44">
        <f>F54+G54+H54+I54+J54</f>
        <v>1279</v>
      </c>
      <c r="L54" s="43">
        <f t="shared" si="27"/>
        <v>652</v>
      </c>
      <c r="M54" s="43">
        <f t="shared" si="27"/>
        <v>943</v>
      </c>
      <c r="N54" s="43">
        <f t="shared" si="27"/>
        <v>270</v>
      </c>
    </row>
    <row r="55" spans="1:14" ht="12">
      <c r="A55" s="1" t="s">
        <v>38</v>
      </c>
      <c r="B55" s="58">
        <v>2</v>
      </c>
      <c r="C55" s="58">
        <v>15</v>
      </c>
      <c r="D55" s="61">
        <v>9</v>
      </c>
      <c r="E55" s="95"/>
      <c r="F55" s="58">
        <v>89</v>
      </c>
      <c r="G55" s="58">
        <v>48</v>
      </c>
      <c r="H55" s="58">
        <v>59</v>
      </c>
      <c r="I55" s="58">
        <v>63</v>
      </c>
      <c r="J55" s="58">
        <v>72</v>
      </c>
      <c r="K55" s="54">
        <f>J55+I55+H55+G55+F55</f>
        <v>331</v>
      </c>
      <c r="L55" s="55">
        <v>173</v>
      </c>
      <c r="M55" s="62">
        <v>198</v>
      </c>
      <c r="N55" s="57">
        <v>56</v>
      </c>
    </row>
    <row r="56" spans="1:14" ht="12">
      <c r="A56" s="1" t="s">
        <v>39</v>
      </c>
      <c r="B56" s="58">
        <v>5</v>
      </c>
      <c r="C56" s="58">
        <v>44</v>
      </c>
      <c r="D56" s="61">
        <v>35</v>
      </c>
      <c r="E56" s="95"/>
      <c r="F56" s="58">
        <v>189</v>
      </c>
      <c r="G56" s="58">
        <v>195</v>
      </c>
      <c r="H56" s="58">
        <v>189</v>
      </c>
      <c r="I56" s="58">
        <v>186</v>
      </c>
      <c r="J56" s="58">
        <v>189</v>
      </c>
      <c r="K56" s="54">
        <f>J56+I56+H56+G56+F56</f>
        <v>948</v>
      </c>
      <c r="L56" s="55">
        <v>479</v>
      </c>
      <c r="M56" s="62">
        <v>745</v>
      </c>
      <c r="N56" s="57">
        <v>214</v>
      </c>
    </row>
    <row r="57" spans="1:14" ht="12">
      <c r="A57" s="11" t="s">
        <v>18</v>
      </c>
      <c r="B57" s="42">
        <f aca="true" t="shared" si="28" ref="B57:M57">SUM(B58:B59)</f>
        <v>5</v>
      </c>
      <c r="C57" s="42">
        <f t="shared" si="28"/>
        <v>51</v>
      </c>
      <c r="D57" s="43">
        <f t="shared" si="28"/>
        <v>41</v>
      </c>
      <c r="E57" s="42">
        <f t="shared" si="28"/>
        <v>0</v>
      </c>
      <c r="F57" s="42">
        <f t="shared" si="28"/>
        <v>246</v>
      </c>
      <c r="G57" s="42">
        <f t="shared" si="28"/>
        <v>254</v>
      </c>
      <c r="H57" s="42">
        <f t="shared" si="28"/>
        <v>239</v>
      </c>
      <c r="I57" s="42">
        <f t="shared" si="28"/>
        <v>238</v>
      </c>
      <c r="J57" s="42">
        <f t="shared" si="28"/>
        <v>214</v>
      </c>
      <c r="K57" s="44">
        <f>F57+G57+H57+I57+J57</f>
        <v>1191</v>
      </c>
      <c r="L57" s="43">
        <f t="shared" si="28"/>
        <v>562</v>
      </c>
      <c r="M57" s="43">
        <f t="shared" si="28"/>
        <v>964</v>
      </c>
      <c r="N57" s="43">
        <f>SUM(N58:N59)</f>
        <v>159</v>
      </c>
    </row>
    <row r="58" spans="1:14" ht="12">
      <c r="A58" s="1" t="s">
        <v>40</v>
      </c>
      <c r="B58" s="58">
        <v>4</v>
      </c>
      <c r="C58" s="58">
        <v>41</v>
      </c>
      <c r="D58" s="61">
        <v>31</v>
      </c>
      <c r="E58" s="95"/>
      <c r="F58" s="58">
        <v>198</v>
      </c>
      <c r="G58" s="58">
        <v>207</v>
      </c>
      <c r="H58" s="58">
        <v>193</v>
      </c>
      <c r="I58" s="58">
        <v>196</v>
      </c>
      <c r="J58" s="58">
        <v>171</v>
      </c>
      <c r="K58" s="54">
        <f>J58+I58+H58+G58+F58</f>
        <v>965</v>
      </c>
      <c r="L58" s="55">
        <v>463</v>
      </c>
      <c r="M58" s="62">
        <v>738</v>
      </c>
      <c r="N58" s="57">
        <v>87</v>
      </c>
    </row>
    <row r="59" spans="1:14" ht="12">
      <c r="A59" s="1" t="s">
        <v>41</v>
      </c>
      <c r="B59" s="58">
        <v>1</v>
      </c>
      <c r="C59" s="58">
        <v>10</v>
      </c>
      <c r="D59" s="61">
        <v>10</v>
      </c>
      <c r="E59" s="95"/>
      <c r="F59" s="58">
        <v>48</v>
      </c>
      <c r="G59" s="58">
        <v>47</v>
      </c>
      <c r="H59" s="58">
        <v>46</v>
      </c>
      <c r="I59" s="58">
        <v>42</v>
      </c>
      <c r="J59" s="58">
        <v>43</v>
      </c>
      <c r="K59" s="54">
        <f>J59+I59+H59+G59+F59</f>
        <v>226</v>
      </c>
      <c r="L59" s="55">
        <v>99</v>
      </c>
      <c r="M59" s="62">
        <v>226</v>
      </c>
      <c r="N59" s="57">
        <v>72</v>
      </c>
    </row>
    <row r="60" spans="1:14" ht="12">
      <c r="A60" s="11" t="s">
        <v>19</v>
      </c>
      <c r="B60" s="42">
        <f aca="true" t="shared" si="29" ref="B60:N60">SUM(B61:B62)</f>
        <v>7</v>
      </c>
      <c r="C60" s="42">
        <f t="shared" si="29"/>
        <v>88</v>
      </c>
      <c r="D60" s="43">
        <f t="shared" si="29"/>
        <v>51</v>
      </c>
      <c r="E60" s="42">
        <f t="shared" si="29"/>
        <v>0</v>
      </c>
      <c r="F60" s="42">
        <f t="shared" si="29"/>
        <v>402</v>
      </c>
      <c r="G60" s="42">
        <f t="shared" si="29"/>
        <v>355</v>
      </c>
      <c r="H60" s="42">
        <f t="shared" si="29"/>
        <v>396</v>
      </c>
      <c r="I60" s="42">
        <f t="shared" si="29"/>
        <v>345</v>
      </c>
      <c r="J60" s="42">
        <f t="shared" si="29"/>
        <v>403</v>
      </c>
      <c r="K60" s="44">
        <f>F60+G60+H60+I60+J60</f>
        <v>1901</v>
      </c>
      <c r="L60" s="43">
        <f t="shared" si="29"/>
        <v>914</v>
      </c>
      <c r="M60" s="43">
        <f t="shared" si="29"/>
        <v>1102</v>
      </c>
      <c r="N60" s="43">
        <f t="shared" si="29"/>
        <v>331</v>
      </c>
    </row>
    <row r="61" spans="1:14" ht="12">
      <c r="A61" s="1" t="s">
        <v>42</v>
      </c>
      <c r="B61" s="58">
        <v>5</v>
      </c>
      <c r="C61" s="58">
        <v>61</v>
      </c>
      <c r="D61" s="61">
        <v>32</v>
      </c>
      <c r="E61" s="95"/>
      <c r="F61" s="58">
        <v>285</v>
      </c>
      <c r="G61" s="58">
        <v>252</v>
      </c>
      <c r="H61" s="58">
        <v>288</v>
      </c>
      <c r="I61" s="58">
        <v>239</v>
      </c>
      <c r="J61" s="58">
        <v>266</v>
      </c>
      <c r="K61" s="54">
        <f>J61+I61+H61+G61+F61</f>
        <v>1330</v>
      </c>
      <c r="L61" s="55">
        <v>636</v>
      </c>
      <c r="M61" s="62">
        <v>694</v>
      </c>
      <c r="N61" s="57">
        <v>232</v>
      </c>
    </row>
    <row r="62" spans="1:14" ht="12">
      <c r="A62" s="1" t="s">
        <v>43</v>
      </c>
      <c r="B62" s="58">
        <v>2</v>
      </c>
      <c r="C62" s="58">
        <v>27</v>
      </c>
      <c r="D62" s="61">
        <v>19</v>
      </c>
      <c r="E62" s="95"/>
      <c r="F62" s="58">
        <v>117</v>
      </c>
      <c r="G62" s="58">
        <v>103</v>
      </c>
      <c r="H62" s="58">
        <v>108</v>
      </c>
      <c r="I62" s="58">
        <v>106</v>
      </c>
      <c r="J62" s="58">
        <v>137</v>
      </c>
      <c r="K62" s="54">
        <f>J62+I62+H62+G62+F62</f>
        <v>571</v>
      </c>
      <c r="L62" s="55">
        <v>278</v>
      </c>
      <c r="M62" s="62">
        <v>408</v>
      </c>
      <c r="N62" s="57">
        <v>99</v>
      </c>
    </row>
    <row r="63" spans="1:14" ht="12">
      <c r="A63" s="12" t="s">
        <v>44</v>
      </c>
      <c r="B63" s="28">
        <f aca="true" t="shared" si="30" ref="B63:M63">B60+B57+B54+B50+B49+B46+B43+B39+B38</f>
        <v>54</v>
      </c>
      <c r="C63" s="28">
        <f>C60+C57+C54+C50+C49+C46+C43+C39+C38</f>
        <v>554</v>
      </c>
      <c r="D63" s="29">
        <f t="shared" si="30"/>
        <v>384</v>
      </c>
      <c r="E63" s="28">
        <f t="shared" si="30"/>
        <v>0</v>
      </c>
      <c r="F63" s="28">
        <f t="shared" si="30"/>
        <v>2565</v>
      </c>
      <c r="G63" s="28">
        <f t="shared" si="30"/>
        <v>2456</v>
      </c>
      <c r="H63" s="28">
        <f t="shared" si="30"/>
        <v>2455</v>
      </c>
      <c r="I63" s="28">
        <f t="shared" si="30"/>
        <v>2409</v>
      </c>
      <c r="J63" s="28">
        <f t="shared" si="30"/>
        <v>2452</v>
      </c>
      <c r="K63" s="28">
        <f>K60+K57+K54+K50+K49+K46+K43+K39+K38</f>
        <v>12337</v>
      </c>
      <c r="L63" s="29">
        <f t="shared" si="30"/>
        <v>5880</v>
      </c>
      <c r="M63" s="29">
        <f t="shared" si="30"/>
        <v>8512</v>
      </c>
      <c r="N63" s="29">
        <f>N60+N57+N54+N50+N49+N46+N43+N39+N38</f>
        <v>2643</v>
      </c>
    </row>
    <row r="64" spans="1:14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">
      <c r="A65" s="11" t="s">
        <v>11</v>
      </c>
      <c r="B65" s="13">
        <v>2</v>
      </c>
      <c r="C65" s="13">
        <v>10</v>
      </c>
      <c r="D65" s="13"/>
      <c r="E65" s="13"/>
      <c r="F65" s="13">
        <v>45</v>
      </c>
      <c r="G65" s="13">
        <v>44</v>
      </c>
      <c r="H65" s="13">
        <v>38</v>
      </c>
      <c r="I65" s="13">
        <v>40</v>
      </c>
      <c r="J65" s="13">
        <v>38</v>
      </c>
      <c r="K65" s="14">
        <f>SUM(F65:J65)</f>
        <v>205</v>
      </c>
      <c r="L65" s="18">
        <v>101</v>
      </c>
      <c r="M65" s="5"/>
      <c r="N65" s="18">
        <v>1</v>
      </c>
    </row>
    <row r="66" spans="1:14" ht="12">
      <c r="A66" s="11" t="s">
        <v>12</v>
      </c>
      <c r="B66" s="13">
        <f aca="true" t="shared" si="31" ref="B66:N66">SUM(B67:B69)</f>
        <v>1</v>
      </c>
      <c r="C66" s="13">
        <f t="shared" si="31"/>
        <v>10</v>
      </c>
      <c r="D66" s="13">
        <f t="shared" si="31"/>
        <v>0</v>
      </c>
      <c r="E66" s="13">
        <f t="shared" si="31"/>
        <v>0</v>
      </c>
      <c r="F66" s="13">
        <f t="shared" si="31"/>
        <v>58</v>
      </c>
      <c r="G66" s="13">
        <f t="shared" si="31"/>
        <v>59</v>
      </c>
      <c r="H66" s="13">
        <f t="shared" si="31"/>
        <v>56</v>
      </c>
      <c r="I66" s="13">
        <f t="shared" si="31"/>
        <v>57</v>
      </c>
      <c r="J66" s="13">
        <f t="shared" si="31"/>
        <v>53</v>
      </c>
      <c r="K66" s="13">
        <f t="shared" si="31"/>
        <v>283</v>
      </c>
      <c r="L66" s="19">
        <f t="shared" si="31"/>
        <v>143</v>
      </c>
      <c r="M66" s="19">
        <f t="shared" si="31"/>
        <v>0</v>
      </c>
      <c r="N66" s="19">
        <f t="shared" si="31"/>
        <v>2</v>
      </c>
    </row>
    <row r="67" spans="1:14" ht="12">
      <c r="A67" s="1" t="s">
        <v>28</v>
      </c>
      <c r="B67" s="23">
        <v>1</v>
      </c>
      <c r="C67" s="89">
        <v>10</v>
      </c>
      <c r="D67" s="89"/>
      <c r="E67" s="90"/>
      <c r="F67" s="23">
        <v>58</v>
      </c>
      <c r="G67" s="23">
        <v>59</v>
      </c>
      <c r="H67" s="23">
        <v>56</v>
      </c>
      <c r="I67" s="23">
        <v>57</v>
      </c>
      <c r="J67" s="23">
        <v>53</v>
      </c>
      <c r="K67" s="17">
        <f>SUM(F67:J67)</f>
        <v>283</v>
      </c>
      <c r="L67" s="91">
        <v>143</v>
      </c>
      <c r="M67" s="6"/>
      <c r="N67" s="92">
        <v>2</v>
      </c>
    </row>
    <row r="68" spans="1:14" ht="12">
      <c r="A68" s="1" t="s">
        <v>29</v>
      </c>
      <c r="B68" s="23"/>
      <c r="C68" s="23"/>
      <c r="D68" s="23"/>
      <c r="E68" s="90"/>
      <c r="F68" s="23"/>
      <c r="G68" s="23"/>
      <c r="H68" s="23"/>
      <c r="I68" s="23"/>
      <c r="J68" s="23"/>
      <c r="K68" s="17"/>
      <c r="L68" s="91"/>
      <c r="M68" s="6"/>
      <c r="N68" s="92"/>
    </row>
    <row r="69" spans="1:14" ht="12">
      <c r="A69" s="1" t="s">
        <v>30</v>
      </c>
      <c r="B69" s="23"/>
      <c r="C69" s="23"/>
      <c r="D69" s="23"/>
      <c r="E69" s="90"/>
      <c r="F69" s="23"/>
      <c r="G69" s="23"/>
      <c r="H69" s="23"/>
      <c r="I69" s="23"/>
      <c r="J69" s="23"/>
      <c r="K69" s="17"/>
      <c r="L69" s="91"/>
      <c r="M69" s="6"/>
      <c r="N69" s="92"/>
    </row>
    <row r="70" spans="1:14" ht="12">
      <c r="A70" s="11" t="s">
        <v>13</v>
      </c>
      <c r="B70" s="13">
        <f aca="true" t="shared" si="32" ref="B70:N70">SUM(B71:B72)</f>
        <v>2</v>
      </c>
      <c r="C70" s="13">
        <f t="shared" si="32"/>
        <v>15</v>
      </c>
      <c r="D70" s="13">
        <f t="shared" si="32"/>
        <v>5</v>
      </c>
      <c r="E70" s="13">
        <f t="shared" si="32"/>
        <v>0</v>
      </c>
      <c r="F70" s="13">
        <f t="shared" si="32"/>
        <v>59</v>
      </c>
      <c r="G70" s="13">
        <f t="shared" si="32"/>
        <v>59</v>
      </c>
      <c r="H70" s="13">
        <f t="shared" si="32"/>
        <v>77</v>
      </c>
      <c r="I70" s="13">
        <f t="shared" si="32"/>
        <v>66</v>
      </c>
      <c r="J70" s="13">
        <f t="shared" si="32"/>
        <v>68</v>
      </c>
      <c r="K70" s="13">
        <f t="shared" si="32"/>
        <v>329</v>
      </c>
      <c r="L70" s="19">
        <f t="shared" si="32"/>
        <v>167</v>
      </c>
      <c r="M70" s="19">
        <f t="shared" si="32"/>
        <v>108</v>
      </c>
      <c r="N70" s="19">
        <f t="shared" si="32"/>
        <v>4</v>
      </c>
    </row>
    <row r="71" spans="1:14" ht="12">
      <c r="A71" s="1" t="s">
        <v>31</v>
      </c>
      <c r="B71" s="23"/>
      <c r="C71" s="23"/>
      <c r="D71" s="23"/>
      <c r="E71" s="90"/>
      <c r="F71" s="23"/>
      <c r="G71" s="23"/>
      <c r="H71" s="23"/>
      <c r="I71" s="23"/>
      <c r="J71" s="23"/>
      <c r="K71" s="17"/>
      <c r="L71" s="91"/>
      <c r="M71" s="7"/>
      <c r="N71" s="92"/>
    </row>
    <row r="72" spans="1:14" ht="12">
      <c r="A72" s="1" t="s">
        <v>32</v>
      </c>
      <c r="B72" s="23">
        <v>2</v>
      </c>
      <c r="C72" s="23">
        <v>15</v>
      </c>
      <c r="D72" s="23">
        <v>5</v>
      </c>
      <c r="E72" s="90"/>
      <c r="F72" s="23">
        <v>59</v>
      </c>
      <c r="G72" s="23">
        <v>59</v>
      </c>
      <c r="H72" s="23">
        <v>77</v>
      </c>
      <c r="I72" s="23">
        <v>66</v>
      </c>
      <c r="J72" s="23">
        <v>68</v>
      </c>
      <c r="K72" s="17">
        <f>SUM(F72:J72)</f>
        <v>329</v>
      </c>
      <c r="L72" s="91">
        <v>167</v>
      </c>
      <c r="M72" s="7">
        <v>108</v>
      </c>
      <c r="N72" s="92">
        <v>4</v>
      </c>
    </row>
    <row r="73" spans="1:14" ht="12">
      <c r="A73" s="11" t="s">
        <v>14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8"/>
      <c r="M73" s="19"/>
      <c r="N73" s="19"/>
    </row>
    <row r="74" spans="1:14" ht="12">
      <c r="A74" s="1" t="s">
        <v>33</v>
      </c>
      <c r="B74" s="23"/>
      <c r="C74" s="23"/>
      <c r="D74" s="23"/>
      <c r="E74" s="90"/>
      <c r="F74" s="23"/>
      <c r="G74" s="23"/>
      <c r="H74" s="23"/>
      <c r="I74" s="23"/>
      <c r="J74" s="23"/>
      <c r="K74" s="17"/>
      <c r="L74" s="91"/>
      <c r="M74" s="7"/>
      <c r="N74" s="92"/>
    </row>
    <row r="75" spans="1:14" ht="12">
      <c r="A75" s="1" t="s">
        <v>34</v>
      </c>
      <c r="B75" s="23"/>
      <c r="C75" s="23"/>
      <c r="D75" s="23"/>
      <c r="E75" s="90"/>
      <c r="F75" s="23"/>
      <c r="G75" s="23"/>
      <c r="H75" s="23"/>
      <c r="I75" s="23"/>
      <c r="J75" s="23"/>
      <c r="K75" s="17"/>
      <c r="L75" s="91"/>
      <c r="M75" s="7"/>
      <c r="N75" s="92"/>
    </row>
    <row r="76" spans="1:14" ht="12">
      <c r="A76" s="11" t="s">
        <v>15</v>
      </c>
      <c r="B76" s="13"/>
      <c r="C76" s="13"/>
      <c r="D76" s="13"/>
      <c r="E76" s="15"/>
      <c r="F76" s="13"/>
      <c r="G76" s="13"/>
      <c r="H76" s="13"/>
      <c r="I76" s="13"/>
      <c r="J76" s="13"/>
      <c r="K76" s="14"/>
      <c r="L76" s="18"/>
      <c r="M76" s="8"/>
      <c r="N76" s="21"/>
    </row>
    <row r="77" spans="1:14" ht="12">
      <c r="A77" s="11" t="s">
        <v>16</v>
      </c>
      <c r="B77" s="13">
        <f aca="true" t="shared" si="33" ref="B77:N77">SUM(B78:B80)</f>
        <v>5</v>
      </c>
      <c r="C77" s="13">
        <f t="shared" si="33"/>
        <v>30</v>
      </c>
      <c r="D77" s="13">
        <f t="shared" si="33"/>
        <v>0</v>
      </c>
      <c r="E77" s="13">
        <f t="shared" si="33"/>
        <v>0</v>
      </c>
      <c r="F77" s="13">
        <f t="shared" si="33"/>
        <v>125</v>
      </c>
      <c r="G77" s="13">
        <f t="shared" si="33"/>
        <v>113</v>
      </c>
      <c r="H77" s="13">
        <f t="shared" si="33"/>
        <v>132</v>
      </c>
      <c r="I77" s="13">
        <f t="shared" si="33"/>
        <v>107</v>
      </c>
      <c r="J77" s="13">
        <f t="shared" si="33"/>
        <v>112</v>
      </c>
      <c r="K77" s="13">
        <f t="shared" si="33"/>
        <v>589</v>
      </c>
      <c r="L77" s="19">
        <f t="shared" si="33"/>
        <v>306</v>
      </c>
      <c r="M77" s="19">
        <f t="shared" si="33"/>
        <v>35</v>
      </c>
      <c r="N77" s="19">
        <f t="shared" si="33"/>
        <v>13</v>
      </c>
    </row>
    <row r="78" spans="1:14" ht="12">
      <c r="A78" s="1" t="s">
        <v>35</v>
      </c>
      <c r="B78" s="23">
        <v>2</v>
      </c>
      <c r="C78" s="23">
        <v>10</v>
      </c>
      <c r="D78" s="23"/>
      <c r="E78" s="90"/>
      <c r="F78" s="23">
        <v>42</v>
      </c>
      <c r="G78" s="23">
        <v>36</v>
      </c>
      <c r="H78" s="23">
        <v>37</v>
      </c>
      <c r="I78" s="23">
        <v>39</v>
      </c>
      <c r="J78" s="23">
        <v>34</v>
      </c>
      <c r="K78" s="17">
        <f>SUM(F78:J78)</f>
        <v>188</v>
      </c>
      <c r="L78" s="91">
        <v>88</v>
      </c>
      <c r="M78" s="7">
        <v>35</v>
      </c>
      <c r="N78" s="92">
        <v>12</v>
      </c>
    </row>
    <row r="79" spans="1:14" ht="12">
      <c r="A79" s="1" t="s">
        <v>36</v>
      </c>
      <c r="B79" s="23"/>
      <c r="C79" s="23"/>
      <c r="D79" s="23"/>
      <c r="E79" s="90"/>
      <c r="F79" s="23"/>
      <c r="G79" s="23"/>
      <c r="H79" s="23"/>
      <c r="I79" s="23"/>
      <c r="J79" s="23"/>
      <c r="K79" s="17"/>
      <c r="L79" s="91"/>
      <c r="M79" s="7"/>
      <c r="N79" s="92"/>
    </row>
    <row r="80" spans="1:14" ht="12">
      <c r="A80" s="1" t="s">
        <v>37</v>
      </c>
      <c r="B80" s="23">
        <v>3</v>
      </c>
      <c r="C80" s="23">
        <v>20</v>
      </c>
      <c r="D80" s="23"/>
      <c r="E80" s="90"/>
      <c r="F80" s="23">
        <v>83</v>
      </c>
      <c r="G80" s="23">
        <v>77</v>
      </c>
      <c r="H80" s="23">
        <v>95</v>
      </c>
      <c r="I80" s="23">
        <v>68</v>
      </c>
      <c r="J80" s="23">
        <v>78</v>
      </c>
      <c r="K80" s="17">
        <f>SUM(F80:J80)</f>
        <v>401</v>
      </c>
      <c r="L80" s="91">
        <v>218</v>
      </c>
      <c r="M80" s="7"/>
      <c r="N80" s="92">
        <v>1</v>
      </c>
    </row>
    <row r="81" spans="1:14" ht="12">
      <c r="A81" s="11" t="s">
        <v>17</v>
      </c>
      <c r="B81" s="13">
        <f aca="true" t="shared" si="34" ref="B81:N81">SUM(B82:B83)</f>
        <v>1</v>
      </c>
      <c r="C81" s="13">
        <f t="shared" si="34"/>
        <v>15</v>
      </c>
      <c r="D81" s="13">
        <f t="shared" si="34"/>
        <v>0</v>
      </c>
      <c r="E81" s="13">
        <f t="shared" si="34"/>
        <v>0</v>
      </c>
      <c r="F81" s="13">
        <f t="shared" si="34"/>
        <v>50</v>
      </c>
      <c r="G81" s="13">
        <f t="shared" si="34"/>
        <v>61</v>
      </c>
      <c r="H81" s="13">
        <f t="shared" si="34"/>
        <v>66</v>
      </c>
      <c r="I81" s="13">
        <f t="shared" si="34"/>
        <v>56</v>
      </c>
      <c r="J81" s="13">
        <f t="shared" si="34"/>
        <v>52</v>
      </c>
      <c r="K81" s="13">
        <f t="shared" si="34"/>
        <v>285</v>
      </c>
      <c r="L81" s="19">
        <f t="shared" si="34"/>
        <v>129</v>
      </c>
      <c r="M81" s="19">
        <f t="shared" si="34"/>
        <v>0</v>
      </c>
      <c r="N81" s="19">
        <f t="shared" si="34"/>
        <v>2</v>
      </c>
    </row>
    <row r="82" spans="1:14" ht="12">
      <c r="A82" s="1" t="s">
        <v>38</v>
      </c>
      <c r="B82" s="23"/>
      <c r="C82" s="23"/>
      <c r="D82" s="23"/>
      <c r="E82" s="90"/>
      <c r="F82" s="23"/>
      <c r="G82" s="23"/>
      <c r="H82" s="23"/>
      <c r="I82" s="23"/>
      <c r="J82" s="23"/>
      <c r="K82" s="17"/>
      <c r="L82" s="91"/>
      <c r="M82" s="7"/>
      <c r="N82" s="92"/>
    </row>
    <row r="83" spans="1:14" ht="12">
      <c r="A83" s="1" t="s">
        <v>39</v>
      </c>
      <c r="B83" s="23">
        <v>1</v>
      </c>
      <c r="C83" s="23">
        <v>15</v>
      </c>
      <c r="D83" s="23"/>
      <c r="E83" s="90"/>
      <c r="F83" s="23">
        <v>50</v>
      </c>
      <c r="G83" s="23">
        <v>61</v>
      </c>
      <c r="H83" s="23">
        <v>66</v>
      </c>
      <c r="I83" s="23">
        <v>56</v>
      </c>
      <c r="J83" s="23">
        <v>52</v>
      </c>
      <c r="K83" s="17">
        <f>SUM(F83:J83)</f>
        <v>285</v>
      </c>
      <c r="L83" s="91">
        <v>129</v>
      </c>
      <c r="M83" s="7"/>
      <c r="N83" s="92">
        <v>2</v>
      </c>
    </row>
    <row r="84" spans="1:14" ht="12">
      <c r="A84" s="11" t="s">
        <v>18</v>
      </c>
      <c r="B84" s="13">
        <f aca="true" t="shared" si="35" ref="B84:N84">SUM(B85:B86)</f>
        <v>3</v>
      </c>
      <c r="C84" s="13">
        <f t="shared" si="35"/>
        <v>15</v>
      </c>
      <c r="D84" s="13">
        <f t="shared" si="35"/>
        <v>0</v>
      </c>
      <c r="E84" s="13">
        <f t="shared" si="35"/>
        <v>0</v>
      </c>
      <c r="F84" s="13">
        <f t="shared" si="35"/>
        <v>77</v>
      </c>
      <c r="G84" s="13">
        <f t="shared" si="35"/>
        <v>65</v>
      </c>
      <c r="H84" s="13">
        <f t="shared" si="35"/>
        <v>68</v>
      </c>
      <c r="I84" s="13">
        <f t="shared" si="35"/>
        <v>67</v>
      </c>
      <c r="J84" s="13">
        <f t="shared" si="35"/>
        <v>70</v>
      </c>
      <c r="K84" s="13">
        <f t="shared" si="35"/>
        <v>347</v>
      </c>
      <c r="L84" s="19">
        <f t="shared" si="35"/>
        <v>175</v>
      </c>
      <c r="M84" s="19">
        <f t="shared" si="35"/>
        <v>0</v>
      </c>
      <c r="N84" s="19">
        <f t="shared" si="35"/>
        <v>8</v>
      </c>
    </row>
    <row r="85" spans="1:14" ht="12">
      <c r="A85" s="1" t="s">
        <v>40</v>
      </c>
      <c r="B85" s="23">
        <v>1</v>
      </c>
      <c r="C85" s="23">
        <v>5</v>
      </c>
      <c r="D85" s="23"/>
      <c r="E85" s="90"/>
      <c r="F85" s="23">
        <v>25</v>
      </c>
      <c r="G85" s="23">
        <v>23</v>
      </c>
      <c r="H85" s="23">
        <v>26</v>
      </c>
      <c r="I85" s="23">
        <v>24</v>
      </c>
      <c r="J85" s="23">
        <v>25</v>
      </c>
      <c r="K85" s="17">
        <f>SUM(F85:J85)</f>
        <v>123</v>
      </c>
      <c r="L85" s="91">
        <v>62</v>
      </c>
      <c r="M85" s="7"/>
      <c r="N85" s="92">
        <v>0</v>
      </c>
    </row>
    <row r="86" spans="1:14" ht="12">
      <c r="A86" s="1" t="s">
        <v>41</v>
      </c>
      <c r="B86" s="23">
        <v>2</v>
      </c>
      <c r="C86" s="23">
        <v>10</v>
      </c>
      <c r="D86" s="23"/>
      <c r="E86" s="90"/>
      <c r="F86" s="23">
        <v>52</v>
      </c>
      <c r="G86" s="23">
        <v>42</v>
      </c>
      <c r="H86" s="23">
        <v>42</v>
      </c>
      <c r="I86" s="23">
        <v>43</v>
      </c>
      <c r="J86" s="23">
        <v>45</v>
      </c>
      <c r="K86" s="17">
        <f>SUM(F86:J86)</f>
        <v>224</v>
      </c>
      <c r="L86" s="91">
        <v>113</v>
      </c>
      <c r="M86" s="7"/>
      <c r="N86" s="92">
        <v>8</v>
      </c>
    </row>
    <row r="87" spans="1:14" ht="12">
      <c r="A87" s="11" t="s">
        <v>19</v>
      </c>
      <c r="B87" s="13">
        <f>SUM(B88:B89)</f>
        <v>1</v>
      </c>
      <c r="C87" s="13">
        <f>SUM(C88:C89)</f>
        <v>10</v>
      </c>
      <c r="D87" s="13">
        <f aca="true" t="shared" si="36" ref="D87:N87">SUM(D88:D89)</f>
        <v>0</v>
      </c>
      <c r="E87" s="13">
        <f t="shared" si="36"/>
        <v>0</v>
      </c>
      <c r="F87" s="13">
        <f t="shared" si="36"/>
        <v>35</v>
      </c>
      <c r="G87" s="13">
        <f t="shared" si="36"/>
        <v>44</v>
      </c>
      <c r="H87" s="13">
        <f t="shared" si="36"/>
        <v>23</v>
      </c>
      <c r="I87" s="13">
        <f t="shared" si="36"/>
        <v>41</v>
      </c>
      <c r="J87" s="13">
        <f t="shared" si="36"/>
        <v>33</v>
      </c>
      <c r="K87" s="13">
        <f t="shared" si="36"/>
        <v>176</v>
      </c>
      <c r="L87" s="19">
        <f t="shared" si="36"/>
        <v>71</v>
      </c>
      <c r="M87" s="19">
        <f t="shared" si="36"/>
        <v>0</v>
      </c>
      <c r="N87" s="19">
        <f t="shared" si="36"/>
        <v>0</v>
      </c>
    </row>
    <row r="88" spans="1:14" ht="12">
      <c r="A88" s="1" t="s">
        <v>42</v>
      </c>
      <c r="B88" s="23"/>
      <c r="C88" s="23"/>
      <c r="D88" s="23"/>
      <c r="E88" s="90"/>
      <c r="F88" s="23"/>
      <c r="G88" s="23"/>
      <c r="H88" s="23"/>
      <c r="I88" s="23"/>
      <c r="J88" s="23"/>
      <c r="K88" s="17"/>
      <c r="L88" s="91"/>
      <c r="M88" s="7"/>
      <c r="N88" s="92"/>
    </row>
    <row r="89" spans="1:14" ht="12">
      <c r="A89" s="1" t="s">
        <v>43</v>
      </c>
      <c r="B89" s="23">
        <v>1</v>
      </c>
      <c r="C89" s="93">
        <v>10</v>
      </c>
      <c r="D89" s="23"/>
      <c r="E89" s="90"/>
      <c r="F89" s="23">
        <v>35</v>
      </c>
      <c r="G89" s="23">
        <v>44</v>
      </c>
      <c r="H89" s="23">
        <v>23</v>
      </c>
      <c r="I89" s="23">
        <v>41</v>
      </c>
      <c r="J89" s="23">
        <v>33</v>
      </c>
      <c r="K89" s="17">
        <f>SUM(F89:J89)</f>
        <v>176</v>
      </c>
      <c r="L89" s="91">
        <v>71</v>
      </c>
      <c r="M89" s="7"/>
      <c r="N89" s="92"/>
    </row>
    <row r="90" spans="1:14" ht="12">
      <c r="A90" s="12" t="s">
        <v>44</v>
      </c>
      <c r="B90" s="13">
        <f aca="true" t="shared" si="37" ref="B90:M90">B87+B84+B81+B77+B76+B73+B70+B66+B65</f>
        <v>15</v>
      </c>
      <c r="C90" s="13">
        <f t="shared" si="37"/>
        <v>105</v>
      </c>
      <c r="D90" s="13">
        <f t="shared" si="37"/>
        <v>5</v>
      </c>
      <c r="E90" s="13">
        <f t="shared" si="37"/>
        <v>0</v>
      </c>
      <c r="F90" s="13">
        <f t="shared" si="37"/>
        <v>449</v>
      </c>
      <c r="G90" s="13">
        <f t="shared" si="37"/>
        <v>445</v>
      </c>
      <c r="H90" s="13">
        <f t="shared" si="37"/>
        <v>460</v>
      </c>
      <c r="I90" s="13">
        <f t="shared" si="37"/>
        <v>434</v>
      </c>
      <c r="J90" s="13">
        <f t="shared" si="37"/>
        <v>426</v>
      </c>
      <c r="K90" s="13">
        <f t="shared" si="37"/>
        <v>2214</v>
      </c>
      <c r="L90" s="19">
        <f t="shared" si="37"/>
        <v>1092</v>
      </c>
      <c r="M90" s="19">
        <f t="shared" si="37"/>
        <v>143</v>
      </c>
      <c r="N90" s="19">
        <f>N87+N84+N81+N77+N76+N73+N70+N66+N65</f>
        <v>30</v>
      </c>
    </row>
    <row r="91" spans="1:14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&amp;R420030.xls</oddHeader>
    <oddFooter>&amp;LComune di Bologna - Dipartimento Programmazione</oddFooter>
  </headerFooter>
  <ignoredErrors>
    <ignoredError sqref="B6:N6 B29:N31" unlockedFormula="1"/>
    <ignoredError sqref="B7:N28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Zeros="0" zoomScalePageLayoutView="0" workbookViewId="0" topLeftCell="A1">
      <selection activeCell="N35" sqref="A1:N35"/>
    </sheetView>
  </sheetViews>
  <sheetFormatPr defaultColWidth="9.00390625" defaultRowHeight="12"/>
  <cols>
    <col min="1" max="1" width="20.875" style="0" customWidth="1"/>
    <col min="5" max="5" width="0.875" style="0" customWidth="1"/>
    <col min="11" max="11" width="10.25390625" style="0" customWidth="1"/>
    <col min="12" max="15" width="10.125" style="0" customWidth="1"/>
  </cols>
  <sheetData>
    <row r="1" spans="1:15" ht="15">
      <c r="A1" s="99" t="s">
        <v>52</v>
      </c>
      <c r="B1" s="99"/>
      <c r="C1" s="99"/>
      <c r="D1" s="99"/>
      <c r="E1" s="99"/>
      <c r="F1" s="99"/>
      <c r="G1" s="89"/>
      <c r="H1" s="102" t="s">
        <v>22</v>
      </c>
      <c r="I1" s="101"/>
      <c r="J1" s="101"/>
      <c r="K1" s="101"/>
      <c r="L1" s="101"/>
      <c r="M1" s="101"/>
      <c r="N1" s="101"/>
      <c r="O1" s="2"/>
    </row>
    <row r="2" spans="1:15" ht="15">
      <c r="A2" s="103" t="s">
        <v>62</v>
      </c>
      <c r="B2" s="99"/>
      <c r="C2" s="99"/>
      <c r="D2" s="99"/>
      <c r="E2" s="99"/>
      <c r="F2" s="99"/>
      <c r="G2" s="89"/>
      <c r="H2" s="102"/>
      <c r="I2" s="101"/>
      <c r="J2" s="101"/>
      <c r="K2" s="101"/>
      <c r="L2" s="101"/>
      <c r="M2" s="101"/>
      <c r="N2" s="101"/>
      <c r="O2" s="2"/>
    </row>
    <row r="3" spans="1:15" ht="12">
      <c r="A3" s="105" t="s">
        <v>27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41" t="s">
        <v>25</v>
      </c>
      <c r="M3" s="25" t="s">
        <v>6</v>
      </c>
      <c r="N3" s="25" t="s">
        <v>25</v>
      </c>
      <c r="O3" s="25" t="s">
        <v>21</v>
      </c>
    </row>
    <row r="4" spans="1:15" ht="13.5">
      <c r="A4" s="112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89"/>
      <c r="L4" s="26" t="s">
        <v>47</v>
      </c>
      <c r="M4" s="117" t="s">
        <v>24</v>
      </c>
      <c r="N4" s="26" t="s">
        <v>26</v>
      </c>
      <c r="O4" s="26" t="s">
        <v>23</v>
      </c>
    </row>
    <row r="5" spans="1:15" ht="12">
      <c r="A5" s="118"/>
      <c r="B5" s="118"/>
      <c r="C5" s="118"/>
      <c r="D5" s="119" t="s">
        <v>24</v>
      </c>
      <c r="E5" s="120"/>
      <c r="F5" s="121"/>
      <c r="G5" s="121"/>
      <c r="H5" s="121"/>
      <c r="I5" s="121"/>
      <c r="J5" s="121"/>
      <c r="K5" s="122"/>
      <c r="L5" s="123" t="s">
        <v>45</v>
      </c>
      <c r="M5" s="124"/>
      <c r="N5" s="122"/>
      <c r="O5" s="16" t="s">
        <v>48</v>
      </c>
    </row>
    <row r="6" spans="1:16" ht="12">
      <c r="A6" s="126" t="s">
        <v>11</v>
      </c>
      <c r="B6" s="28">
        <f>B38+B65</f>
        <v>7</v>
      </c>
      <c r="C6" s="28">
        <f>C38+C65</f>
        <v>50</v>
      </c>
      <c r="D6" s="28">
        <f>D38+D65</f>
        <v>40</v>
      </c>
      <c r="E6" s="28"/>
      <c r="F6" s="28">
        <f aca="true" t="shared" si="0" ref="F6:O6">F38+F65</f>
        <v>217</v>
      </c>
      <c r="G6" s="28">
        <f t="shared" si="0"/>
        <v>209</v>
      </c>
      <c r="H6" s="28">
        <f t="shared" si="0"/>
        <v>208</v>
      </c>
      <c r="I6" s="28">
        <f t="shared" si="0"/>
        <v>226</v>
      </c>
      <c r="J6" s="28">
        <f t="shared" si="0"/>
        <v>217</v>
      </c>
      <c r="K6" s="28">
        <f t="shared" si="0"/>
        <v>1077</v>
      </c>
      <c r="L6" s="28">
        <f t="shared" si="0"/>
        <v>486</v>
      </c>
      <c r="M6" s="28">
        <f t="shared" si="0"/>
        <v>881</v>
      </c>
      <c r="N6" s="28">
        <f t="shared" si="0"/>
        <v>43</v>
      </c>
      <c r="O6" s="28">
        <f t="shared" si="0"/>
        <v>179</v>
      </c>
      <c r="P6" s="27"/>
    </row>
    <row r="7" spans="1:16" ht="12">
      <c r="A7" s="126" t="s">
        <v>12</v>
      </c>
      <c r="B7" s="28">
        <f>B8+B9+B10</f>
        <v>12</v>
      </c>
      <c r="C7" s="28">
        <f aca="true" t="shared" si="1" ref="C7:O7">C8+C9+C10</f>
        <v>105</v>
      </c>
      <c r="D7" s="28">
        <f t="shared" si="1"/>
        <v>75</v>
      </c>
      <c r="E7" s="28"/>
      <c r="F7" s="28">
        <f t="shared" si="1"/>
        <v>504</v>
      </c>
      <c r="G7" s="28">
        <f t="shared" si="1"/>
        <v>488</v>
      </c>
      <c r="H7" s="28">
        <f t="shared" si="1"/>
        <v>484</v>
      </c>
      <c r="I7" s="28">
        <f t="shared" si="1"/>
        <v>489</v>
      </c>
      <c r="J7" s="28">
        <f t="shared" si="1"/>
        <v>487</v>
      </c>
      <c r="K7" s="28">
        <f t="shared" si="1"/>
        <v>2452</v>
      </c>
      <c r="L7" s="28">
        <f t="shared" si="1"/>
        <v>1150</v>
      </c>
      <c r="M7" s="28">
        <f t="shared" si="1"/>
        <v>1738</v>
      </c>
      <c r="N7" s="28">
        <f t="shared" si="1"/>
        <v>69</v>
      </c>
      <c r="O7" s="32">
        <f t="shared" si="1"/>
        <v>662</v>
      </c>
      <c r="P7" s="27"/>
    </row>
    <row r="8" spans="1:16" ht="12">
      <c r="A8" s="127" t="s">
        <v>28</v>
      </c>
      <c r="B8" s="37">
        <f aca="true" t="shared" si="2" ref="B8:D10">B40+B67</f>
        <v>6</v>
      </c>
      <c r="C8" s="37">
        <f t="shared" si="2"/>
        <v>54</v>
      </c>
      <c r="D8" s="37">
        <f t="shared" si="2"/>
        <v>29</v>
      </c>
      <c r="E8" s="37"/>
      <c r="F8" s="37">
        <f aca="true" t="shared" si="3" ref="F8:O10">F40+F67</f>
        <v>267</v>
      </c>
      <c r="G8" s="37">
        <f t="shared" si="3"/>
        <v>254</v>
      </c>
      <c r="H8" s="37">
        <f t="shared" si="3"/>
        <v>228</v>
      </c>
      <c r="I8" s="37">
        <f t="shared" si="3"/>
        <v>265</v>
      </c>
      <c r="J8" s="37">
        <f t="shared" si="3"/>
        <v>255</v>
      </c>
      <c r="K8" s="37">
        <f t="shared" si="3"/>
        <v>1269</v>
      </c>
      <c r="L8" s="37">
        <f t="shared" si="3"/>
        <v>617</v>
      </c>
      <c r="M8" s="37">
        <f t="shared" si="3"/>
        <v>662</v>
      </c>
      <c r="N8" s="37">
        <f t="shared" si="3"/>
        <v>27</v>
      </c>
      <c r="O8" s="37">
        <f t="shared" si="3"/>
        <v>375</v>
      </c>
      <c r="P8" s="27"/>
    </row>
    <row r="9" spans="1:16" ht="12">
      <c r="A9" s="127" t="s">
        <v>29</v>
      </c>
      <c r="B9" s="37">
        <f t="shared" si="2"/>
        <v>4</v>
      </c>
      <c r="C9" s="37">
        <f t="shared" si="2"/>
        <v>31</v>
      </c>
      <c r="D9" s="37">
        <f t="shared" si="2"/>
        <v>26</v>
      </c>
      <c r="E9" s="37"/>
      <c r="F9" s="37">
        <f t="shared" si="3"/>
        <v>143</v>
      </c>
      <c r="G9" s="37">
        <f t="shared" si="3"/>
        <v>140</v>
      </c>
      <c r="H9" s="37">
        <f t="shared" si="3"/>
        <v>161</v>
      </c>
      <c r="I9" s="37">
        <f t="shared" si="3"/>
        <v>140</v>
      </c>
      <c r="J9" s="37">
        <f t="shared" si="3"/>
        <v>139</v>
      </c>
      <c r="K9" s="37">
        <f t="shared" si="3"/>
        <v>723</v>
      </c>
      <c r="L9" s="37">
        <f t="shared" si="3"/>
        <v>333</v>
      </c>
      <c r="M9" s="37">
        <f t="shared" si="3"/>
        <v>616</v>
      </c>
      <c r="N9" s="37">
        <f t="shared" si="3"/>
        <v>24</v>
      </c>
      <c r="O9" s="37">
        <f t="shared" si="3"/>
        <v>147</v>
      </c>
      <c r="P9" s="27"/>
    </row>
    <row r="10" spans="1:16" ht="12">
      <c r="A10" s="127" t="s">
        <v>30</v>
      </c>
      <c r="B10" s="37">
        <f t="shared" si="2"/>
        <v>2</v>
      </c>
      <c r="C10" s="37">
        <f t="shared" si="2"/>
        <v>20</v>
      </c>
      <c r="D10" s="37">
        <f t="shared" si="2"/>
        <v>20</v>
      </c>
      <c r="E10" s="37"/>
      <c r="F10" s="37">
        <f t="shared" si="3"/>
        <v>94</v>
      </c>
      <c r="G10" s="37">
        <f t="shared" si="3"/>
        <v>94</v>
      </c>
      <c r="H10" s="37">
        <f t="shared" si="3"/>
        <v>95</v>
      </c>
      <c r="I10" s="37">
        <f t="shared" si="3"/>
        <v>84</v>
      </c>
      <c r="J10" s="37">
        <f t="shared" si="3"/>
        <v>93</v>
      </c>
      <c r="K10" s="37">
        <f t="shared" si="3"/>
        <v>460</v>
      </c>
      <c r="L10" s="37">
        <f t="shared" si="3"/>
        <v>200</v>
      </c>
      <c r="M10" s="37">
        <f t="shared" si="3"/>
        <v>460</v>
      </c>
      <c r="N10" s="37">
        <f t="shared" si="3"/>
        <v>18</v>
      </c>
      <c r="O10" s="37">
        <f t="shared" si="3"/>
        <v>140</v>
      </c>
      <c r="P10" s="27"/>
    </row>
    <row r="11" spans="1:16" ht="12">
      <c r="A11" s="126" t="s">
        <v>13</v>
      </c>
      <c r="B11" s="28">
        <f>B12+B13</f>
        <v>5</v>
      </c>
      <c r="C11" s="28">
        <f aca="true" t="shared" si="4" ref="C11:O11">C12+C13</f>
        <v>54</v>
      </c>
      <c r="D11" s="28">
        <f t="shared" si="4"/>
        <v>30</v>
      </c>
      <c r="E11" s="28"/>
      <c r="F11" s="28">
        <f t="shared" si="4"/>
        <v>228</v>
      </c>
      <c r="G11" s="28">
        <f t="shared" si="4"/>
        <v>253</v>
      </c>
      <c r="H11" s="28">
        <f t="shared" si="4"/>
        <v>228</v>
      </c>
      <c r="I11" s="28">
        <f t="shared" si="4"/>
        <v>229</v>
      </c>
      <c r="J11" s="28">
        <f t="shared" si="4"/>
        <v>224</v>
      </c>
      <c r="K11" s="28">
        <f t="shared" si="4"/>
        <v>1162</v>
      </c>
      <c r="L11" s="28">
        <f t="shared" si="4"/>
        <v>577</v>
      </c>
      <c r="M11" s="28">
        <f t="shared" si="4"/>
        <v>625</v>
      </c>
      <c r="N11" s="28">
        <f t="shared" si="4"/>
        <v>36</v>
      </c>
      <c r="O11" s="32">
        <f t="shared" si="4"/>
        <v>191</v>
      </c>
      <c r="P11" s="27"/>
    </row>
    <row r="12" spans="1:16" ht="12">
      <c r="A12" s="127" t="s">
        <v>31</v>
      </c>
      <c r="B12" s="37">
        <f aca="true" t="shared" si="5" ref="B12:D13">B44+B71</f>
        <v>2</v>
      </c>
      <c r="C12" s="37">
        <f t="shared" si="5"/>
        <v>25</v>
      </c>
      <c r="D12" s="37">
        <f t="shared" si="5"/>
        <v>14</v>
      </c>
      <c r="E12" s="37"/>
      <c r="F12" s="37">
        <f aca="true" t="shared" si="6" ref="F12:O13">F44+F71</f>
        <v>101</v>
      </c>
      <c r="G12" s="37">
        <f t="shared" si="6"/>
        <v>103</v>
      </c>
      <c r="H12" s="37">
        <f t="shared" si="6"/>
        <v>101</v>
      </c>
      <c r="I12" s="37">
        <f t="shared" si="6"/>
        <v>91</v>
      </c>
      <c r="J12" s="37">
        <f t="shared" si="6"/>
        <v>103</v>
      </c>
      <c r="K12" s="37">
        <f t="shared" si="6"/>
        <v>499</v>
      </c>
      <c r="L12" s="37">
        <f t="shared" si="6"/>
        <v>259</v>
      </c>
      <c r="M12" s="37">
        <f t="shared" si="6"/>
        <v>269</v>
      </c>
      <c r="N12" s="37">
        <f t="shared" si="6"/>
        <v>23</v>
      </c>
      <c r="O12" s="37">
        <f t="shared" si="6"/>
        <v>120</v>
      </c>
      <c r="P12" s="27"/>
    </row>
    <row r="13" spans="1:16" ht="12">
      <c r="A13" s="127" t="s">
        <v>32</v>
      </c>
      <c r="B13" s="37">
        <f t="shared" si="5"/>
        <v>3</v>
      </c>
      <c r="C13" s="37">
        <f t="shared" si="5"/>
        <v>29</v>
      </c>
      <c r="D13" s="37">
        <f t="shared" si="5"/>
        <v>16</v>
      </c>
      <c r="E13" s="37"/>
      <c r="F13" s="37">
        <f t="shared" si="6"/>
        <v>127</v>
      </c>
      <c r="G13" s="37">
        <f t="shared" si="6"/>
        <v>150</v>
      </c>
      <c r="H13" s="37">
        <f t="shared" si="6"/>
        <v>127</v>
      </c>
      <c r="I13" s="37">
        <f t="shared" si="6"/>
        <v>138</v>
      </c>
      <c r="J13" s="37">
        <f t="shared" si="6"/>
        <v>121</v>
      </c>
      <c r="K13" s="37">
        <f t="shared" si="6"/>
        <v>663</v>
      </c>
      <c r="L13" s="37">
        <f t="shared" si="6"/>
        <v>318</v>
      </c>
      <c r="M13" s="37">
        <f t="shared" si="6"/>
        <v>356</v>
      </c>
      <c r="N13" s="37">
        <f t="shared" si="6"/>
        <v>13</v>
      </c>
      <c r="O13" s="37">
        <f t="shared" si="6"/>
        <v>71</v>
      </c>
      <c r="P13" s="27"/>
    </row>
    <row r="14" spans="1:16" ht="12">
      <c r="A14" s="126" t="s">
        <v>14</v>
      </c>
      <c r="B14" s="28">
        <f aca="true" t="shared" si="7" ref="B14:O14">B15+B16</f>
        <v>6</v>
      </c>
      <c r="C14" s="28">
        <f t="shared" si="7"/>
        <v>51</v>
      </c>
      <c r="D14" s="28">
        <f t="shared" si="7"/>
        <v>32</v>
      </c>
      <c r="E14" s="28"/>
      <c r="F14" s="28">
        <f t="shared" si="7"/>
        <v>258</v>
      </c>
      <c r="G14" s="28">
        <f t="shared" si="7"/>
        <v>253</v>
      </c>
      <c r="H14" s="28">
        <f t="shared" si="7"/>
        <v>227</v>
      </c>
      <c r="I14" s="28">
        <f t="shared" si="7"/>
        <v>232</v>
      </c>
      <c r="J14" s="28">
        <f t="shared" si="7"/>
        <v>212</v>
      </c>
      <c r="K14" s="28">
        <f t="shared" si="7"/>
        <v>1182</v>
      </c>
      <c r="L14" s="28">
        <f t="shared" si="7"/>
        <v>605</v>
      </c>
      <c r="M14" s="28">
        <f t="shared" si="7"/>
        <v>750</v>
      </c>
      <c r="N14" s="28">
        <f t="shared" si="7"/>
        <v>40</v>
      </c>
      <c r="O14" s="32">
        <f t="shared" si="7"/>
        <v>221</v>
      </c>
      <c r="P14" s="27"/>
    </row>
    <row r="15" spans="1:16" ht="12">
      <c r="A15" s="127" t="s">
        <v>33</v>
      </c>
      <c r="B15" s="37">
        <f aca="true" t="shared" si="8" ref="B15:D17">B47+B74</f>
        <v>3</v>
      </c>
      <c r="C15" s="37">
        <f t="shared" si="8"/>
        <v>27</v>
      </c>
      <c r="D15" s="37">
        <f t="shared" si="8"/>
        <v>17</v>
      </c>
      <c r="E15" s="37"/>
      <c r="F15" s="37">
        <f aca="true" t="shared" si="9" ref="F15:O17">F47+F74</f>
        <v>148</v>
      </c>
      <c r="G15" s="37">
        <f t="shared" si="9"/>
        <v>141</v>
      </c>
      <c r="H15" s="37">
        <f t="shared" si="9"/>
        <v>124</v>
      </c>
      <c r="I15" s="37">
        <f t="shared" si="9"/>
        <v>124</v>
      </c>
      <c r="J15" s="37">
        <f t="shared" si="9"/>
        <v>126</v>
      </c>
      <c r="K15" s="37">
        <f t="shared" si="9"/>
        <v>663</v>
      </c>
      <c r="L15" s="37">
        <f t="shared" si="9"/>
        <v>337</v>
      </c>
      <c r="M15" s="37">
        <f t="shared" si="9"/>
        <v>414</v>
      </c>
      <c r="N15" s="37">
        <f t="shared" si="9"/>
        <v>24</v>
      </c>
      <c r="O15" s="37">
        <f t="shared" si="9"/>
        <v>117</v>
      </c>
      <c r="P15" s="27"/>
    </row>
    <row r="16" spans="1:16" ht="12">
      <c r="A16" s="127" t="s">
        <v>34</v>
      </c>
      <c r="B16" s="37">
        <f t="shared" si="8"/>
        <v>3</v>
      </c>
      <c r="C16" s="37">
        <f t="shared" si="8"/>
        <v>24</v>
      </c>
      <c r="D16" s="37">
        <f t="shared" si="8"/>
        <v>15</v>
      </c>
      <c r="E16" s="37"/>
      <c r="F16" s="37">
        <f t="shared" si="9"/>
        <v>110</v>
      </c>
      <c r="G16" s="37">
        <f t="shared" si="9"/>
        <v>112</v>
      </c>
      <c r="H16" s="37">
        <f t="shared" si="9"/>
        <v>103</v>
      </c>
      <c r="I16" s="37">
        <f t="shared" si="9"/>
        <v>108</v>
      </c>
      <c r="J16" s="37">
        <f t="shared" si="9"/>
        <v>86</v>
      </c>
      <c r="K16" s="37">
        <f t="shared" si="9"/>
        <v>519</v>
      </c>
      <c r="L16" s="37">
        <f t="shared" si="9"/>
        <v>268</v>
      </c>
      <c r="M16" s="37">
        <f t="shared" si="9"/>
        <v>336</v>
      </c>
      <c r="N16" s="37">
        <f t="shared" si="9"/>
        <v>16</v>
      </c>
      <c r="O16" s="37">
        <f t="shared" si="9"/>
        <v>104</v>
      </c>
      <c r="P16" s="27"/>
    </row>
    <row r="17" spans="1:16" ht="12">
      <c r="A17" s="126" t="s">
        <v>15</v>
      </c>
      <c r="B17" s="28">
        <f t="shared" si="8"/>
        <v>5</v>
      </c>
      <c r="C17" s="28">
        <f t="shared" si="8"/>
        <v>50</v>
      </c>
      <c r="D17" s="28">
        <f t="shared" si="8"/>
        <v>36</v>
      </c>
      <c r="E17" s="28"/>
      <c r="F17" s="28">
        <f t="shared" si="9"/>
        <v>191</v>
      </c>
      <c r="G17" s="28">
        <f t="shared" si="9"/>
        <v>209</v>
      </c>
      <c r="H17" s="28">
        <f t="shared" si="9"/>
        <v>205</v>
      </c>
      <c r="I17" s="28">
        <f t="shared" si="9"/>
        <v>205</v>
      </c>
      <c r="J17" s="28">
        <f t="shared" si="9"/>
        <v>202</v>
      </c>
      <c r="K17" s="28">
        <f t="shared" si="9"/>
        <v>1012</v>
      </c>
      <c r="L17" s="28">
        <f t="shared" si="9"/>
        <v>474</v>
      </c>
      <c r="M17" s="28">
        <f t="shared" si="9"/>
        <v>734</v>
      </c>
      <c r="N17" s="28">
        <f t="shared" si="9"/>
        <v>40</v>
      </c>
      <c r="O17" s="28">
        <f t="shared" si="9"/>
        <v>371</v>
      </c>
      <c r="P17" s="27"/>
    </row>
    <row r="18" spans="1:16" ht="12">
      <c r="A18" s="126" t="s">
        <v>16</v>
      </c>
      <c r="B18" s="28">
        <f aca="true" t="shared" si="10" ref="B18:O18">B19+B20+B21</f>
        <v>11</v>
      </c>
      <c r="C18" s="28">
        <f t="shared" si="10"/>
        <v>107</v>
      </c>
      <c r="D18" s="28">
        <f t="shared" si="10"/>
        <v>37</v>
      </c>
      <c r="E18" s="28"/>
      <c r="F18" s="28">
        <f t="shared" si="10"/>
        <v>453</v>
      </c>
      <c r="G18" s="28">
        <f t="shared" si="10"/>
        <v>471</v>
      </c>
      <c r="H18" s="28">
        <f t="shared" si="10"/>
        <v>478</v>
      </c>
      <c r="I18" s="28">
        <f t="shared" si="10"/>
        <v>446</v>
      </c>
      <c r="J18" s="28">
        <f t="shared" si="10"/>
        <v>463</v>
      </c>
      <c r="K18" s="28">
        <f t="shared" si="10"/>
        <v>2311</v>
      </c>
      <c r="L18" s="28">
        <f t="shared" si="10"/>
        <v>1159</v>
      </c>
      <c r="M18" s="28">
        <f t="shared" si="10"/>
        <v>827</v>
      </c>
      <c r="N18" s="28">
        <f t="shared" si="10"/>
        <v>40</v>
      </c>
      <c r="O18" s="32">
        <f t="shared" si="10"/>
        <v>219</v>
      </c>
      <c r="P18" s="27"/>
    </row>
    <row r="19" spans="1:16" ht="12">
      <c r="A19" s="127" t="s">
        <v>35</v>
      </c>
      <c r="B19" s="37">
        <f aca="true" t="shared" si="11" ref="B19:D21">B51+B78</f>
        <v>3</v>
      </c>
      <c r="C19" s="37">
        <f t="shared" si="11"/>
        <v>22</v>
      </c>
      <c r="D19" s="37">
        <f t="shared" si="11"/>
        <v>12</v>
      </c>
      <c r="E19" s="37"/>
      <c r="F19" s="37">
        <f aca="true" t="shared" si="12" ref="F19:O21">F51+F78</f>
        <v>79</v>
      </c>
      <c r="G19" s="37">
        <f t="shared" si="12"/>
        <v>90</v>
      </c>
      <c r="H19" s="37">
        <f t="shared" si="12"/>
        <v>116</v>
      </c>
      <c r="I19" s="37">
        <f t="shared" si="12"/>
        <v>81</v>
      </c>
      <c r="J19" s="37">
        <f t="shared" si="12"/>
        <v>83</v>
      </c>
      <c r="K19" s="37">
        <f t="shared" si="12"/>
        <v>449</v>
      </c>
      <c r="L19" s="37">
        <f t="shared" si="12"/>
        <v>218</v>
      </c>
      <c r="M19" s="37">
        <f t="shared" si="12"/>
        <v>260</v>
      </c>
      <c r="N19" s="37">
        <f t="shared" si="12"/>
        <v>8</v>
      </c>
      <c r="O19" s="37">
        <f t="shared" si="12"/>
        <v>34</v>
      </c>
      <c r="P19" s="27"/>
    </row>
    <row r="20" spans="1:16" ht="12">
      <c r="A20" s="127" t="s">
        <v>36</v>
      </c>
      <c r="B20" s="37">
        <f t="shared" si="11"/>
        <v>1</v>
      </c>
      <c r="C20" s="37">
        <f t="shared" si="11"/>
        <v>20</v>
      </c>
      <c r="D20" s="37">
        <f t="shared" si="11"/>
        <v>0</v>
      </c>
      <c r="E20" s="37"/>
      <c r="F20" s="37">
        <f t="shared" si="12"/>
        <v>86</v>
      </c>
      <c r="G20" s="37">
        <f t="shared" si="12"/>
        <v>89</v>
      </c>
      <c r="H20" s="37">
        <f t="shared" si="12"/>
        <v>98</v>
      </c>
      <c r="I20" s="37">
        <f t="shared" si="12"/>
        <v>91</v>
      </c>
      <c r="J20" s="37">
        <f t="shared" si="12"/>
        <v>76</v>
      </c>
      <c r="K20" s="37">
        <f t="shared" si="12"/>
        <v>440</v>
      </c>
      <c r="L20" s="37">
        <f t="shared" si="12"/>
        <v>246</v>
      </c>
      <c r="M20" s="37">
        <f t="shared" si="12"/>
        <v>0</v>
      </c>
      <c r="N20" s="37">
        <f t="shared" si="12"/>
        <v>5</v>
      </c>
      <c r="O20" s="37">
        <f t="shared" si="12"/>
        <v>35</v>
      </c>
      <c r="P20" s="27"/>
    </row>
    <row r="21" spans="1:16" ht="12">
      <c r="A21" s="127" t="s">
        <v>37</v>
      </c>
      <c r="B21" s="37">
        <f t="shared" si="11"/>
        <v>7</v>
      </c>
      <c r="C21" s="37">
        <f t="shared" si="11"/>
        <v>65</v>
      </c>
      <c r="D21" s="37">
        <f t="shared" si="11"/>
        <v>25</v>
      </c>
      <c r="E21" s="37"/>
      <c r="F21" s="37">
        <f t="shared" si="12"/>
        <v>288</v>
      </c>
      <c r="G21" s="37">
        <f t="shared" si="12"/>
        <v>292</v>
      </c>
      <c r="H21" s="37">
        <f t="shared" si="12"/>
        <v>264</v>
      </c>
      <c r="I21" s="37">
        <f t="shared" si="12"/>
        <v>274</v>
      </c>
      <c r="J21" s="37">
        <f t="shared" si="12"/>
        <v>304</v>
      </c>
      <c r="K21" s="37">
        <f t="shared" si="12"/>
        <v>1422</v>
      </c>
      <c r="L21" s="37">
        <f t="shared" si="12"/>
        <v>695</v>
      </c>
      <c r="M21" s="37">
        <f t="shared" si="12"/>
        <v>567</v>
      </c>
      <c r="N21" s="37">
        <f t="shared" si="12"/>
        <v>27</v>
      </c>
      <c r="O21" s="37">
        <f t="shared" si="12"/>
        <v>150</v>
      </c>
      <c r="P21" s="27"/>
    </row>
    <row r="22" spans="1:16" ht="12">
      <c r="A22" s="126" t="s">
        <v>17</v>
      </c>
      <c r="B22" s="28">
        <f aca="true" t="shared" si="13" ref="B22:O22">B23+B24</f>
        <v>8</v>
      </c>
      <c r="C22" s="28">
        <f t="shared" si="13"/>
        <v>74</v>
      </c>
      <c r="D22" s="28">
        <f t="shared" si="13"/>
        <v>39</v>
      </c>
      <c r="E22" s="28"/>
      <c r="F22" s="28">
        <f t="shared" si="13"/>
        <v>303</v>
      </c>
      <c r="G22" s="28">
        <f t="shared" si="13"/>
        <v>310</v>
      </c>
      <c r="H22" s="28">
        <f t="shared" si="13"/>
        <v>295</v>
      </c>
      <c r="I22" s="28">
        <f t="shared" si="13"/>
        <v>302</v>
      </c>
      <c r="J22" s="28">
        <f t="shared" si="13"/>
        <v>326</v>
      </c>
      <c r="K22" s="28">
        <f t="shared" si="13"/>
        <v>1536</v>
      </c>
      <c r="L22" s="28">
        <f t="shared" si="13"/>
        <v>756</v>
      </c>
      <c r="M22" s="28">
        <f t="shared" si="13"/>
        <v>823</v>
      </c>
      <c r="N22" s="28">
        <f t="shared" si="13"/>
        <v>54</v>
      </c>
      <c r="O22" s="32">
        <f t="shared" si="13"/>
        <v>305</v>
      </c>
      <c r="P22" s="27"/>
    </row>
    <row r="23" spans="1:16" ht="12">
      <c r="A23" s="127" t="s">
        <v>38</v>
      </c>
      <c r="B23" s="37">
        <f aca="true" t="shared" si="14" ref="B23:D24">B55+B82</f>
        <v>2</v>
      </c>
      <c r="C23" s="37">
        <f t="shared" si="14"/>
        <v>15</v>
      </c>
      <c r="D23" s="37">
        <f t="shared" si="14"/>
        <v>5</v>
      </c>
      <c r="E23" s="37"/>
      <c r="F23" s="37">
        <f aca="true" t="shared" si="15" ref="F23:O24">F55+F82</f>
        <v>49</v>
      </c>
      <c r="G23" s="37">
        <f t="shared" si="15"/>
        <v>58</v>
      </c>
      <c r="H23" s="37">
        <f t="shared" si="15"/>
        <v>56</v>
      </c>
      <c r="I23" s="37">
        <f t="shared" si="15"/>
        <v>66</v>
      </c>
      <c r="J23" s="37">
        <f t="shared" si="15"/>
        <v>76</v>
      </c>
      <c r="K23" s="37">
        <f t="shared" si="15"/>
        <v>305</v>
      </c>
      <c r="L23" s="37">
        <f t="shared" si="15"/>
        <v>155</v>
      </c>
      <c r="M23" s="37">
        <f t="shared" si="15"/>
        <v>110</v>
      </c>
      <c r="N23" s="37">
        <f t="shared" si="15"/>
        <v>6</v>
      </c>
      <c r="O23" s="37">
        <f t="shared" si="15"/>
        <v>74</v>
      </c>
      <c r="P23" s="27"/>
    </row>
    <row r="24" spans="1:16" ht="12">
      <c r="A24" s="127" t="s">
        <v>39</v>
      </c>
      <c r="B24" s="37">
        <f t="shared" si="14"/>
        <v>6</v>
      </c>
      <c r="C24" s="37">
        <f t="shared" si="14"/>
        <v>59</v>
      </c>
      <c r="D24" s="37">
        <f t="shared" si="14"/>
        <v>34</v>
      </c>
      <c r="E24" s="37"/>
      <c r="F24" s="37">
        <f t="shared" si="15"/>
        <v>254</v>
      </c>
      <c r="G24" s="37">
        <f t="shared" si="15"/>
        <v>252</v>
      </c>
      <c r="H24" s="37">
        <f t="shared" si="15"/>
        <v>239</v>
      </c>
      <c r="I24" s="37">
        <f t="shared" si="15"/>
        <v>236</v>
      </c>
      <c r="J24" s="37">
        <f t="shared" si="15"/>
        <v>250</v>
      </c>
      <c r="K24" s="37">
        <f t="shared" si="15"/>
        <v>1231</v>
      </c>
      <c r="L24" s="37">
        <f t="shared" si="15"/>
        <v>601</v>
      </c>
      <c r="M24" s="37">
        <f t="shared" si="15"/>
        <v>713</v>
      </c>
      <c r="N24" s="37">
        <f t="shared" si="15"/>
        <v>48</v>
      </c>
      <c r="O24" s="37">
        <f t="shared" si="15"/>
        <v>231</v>
      </c>
      <c r="P24" s="27"/>
    </row>
    <row r="25" spans="1:16" ht="12">
      <c r="A25" s="126" t="s">
        <v>18</v>
      </c>
      <c r="B25" s="28">
        <f aca="true" t="shared" si="16" ref="B25:O25">B26+B27</f>
        <v>8</v>
      </c>
      <c r="C25" s="28">
        <f t="shared" si="16"/>
        <v>67</v>
      </c>
      <c r="D25" s="28">
        <f t="shared" si="16"/>
        <v>41</v>
      </c>
      <c r="E25" s="28"/>
      <c r="F25" s="28">
        <f t="shared" si="16"/>
        <v>319</v>
      </c>
      <c r="G25" s="28">
        <f t="shared" si="16"/>
        <v>300</v>
      </c>
      <c r="H25" s="28">
        <f t="shared" si="16"/>
        <v>296</v>
      </c>
      <c r="I25" s="28">
        <f t="shared" si="16"/>
        <v>274</v>
      </c>
      <c r="J25" s="28">
        <f t="shared" si="16"/>
        <v>303</v>
      </c>
      <c r="K25" s="28">
        <f t="shared" si="16"/>
        <v>1492</v>
      </c>
      <c r="L25" s="28">
        <f t="shared" si="16"/>
        <v>713</v>
      </c>
      <c r="M25" s="28">
        <f t="shared" si="16"/>
        <v>927</v>
      </c>
      <c r="N25" s="28">
        <f t="shared" si="16"/>
        <v>25</v>
      </c>
      <c r="O25" s="32">
        <f t="shared" si="16"/>
        <v>143</v>
      </c>
      <c r="P25" s="27"/>
    </row>
    <row r="26" spans="1:16" ht="12">
      <c r="A26" s="127" t="s">
        <v>40</v>
      </c>
      <c r="B26" s="37">
        <f aca="true" t="shared" si="17" ref="B26:D27">B58+B85</f>
        <v>5</v>
      </c>
      <c r="C26" s="37">
        <f t="shared" si="17"/>
        <v>46</v>
      </c>
      <c r="D26" s="37">
        <f t="shared" si="17"/>
        <v>31</v>
      </c>
      <c r="E26" s="37"/>
      <c r="F26" s="37">
        <f aca="true" t="shared" si="18" ref="F26:O27">F58+F85</f>
        <v>230</v>
      </c>
      <c r="G26" s="37">
        <f t="shared" si="18"/>
        <v>217</v>
      </c>
      <c r="H26" s="37">
        <f t="shared" si="18"/>
        <v>217</v>
      </c>
      <c r="I26" s="37">
        <f t="shared" si="18"/>
        <v>194</v>
      </c>
      <c r="J26" s="37">
        <f t="shared" si="18"/>
        <v>212</v>
      </c>
      <c r="K26" s="37">
        <f t="shared" si="18"/>
        <v>1070</v>
      </c>
      <c r="L26" s="37">
        <f t="shared" si="18"/>
        <v>528</v>
      </c>
      <c r="M26" s="37">
        <f t="shared" si="18"/>
        <v>725</v>
      </c>
      <c r="N26" s="37">
        <f t="shared" si="18"/>
        <v>20</v>
      </c>
      <c r="O26" s="37">
        <f t="shared" si="18"/>
        <v>72</v>
      </c>
      <c r="P26" s="27"/>
    </row>
    <row r="27" spans="1:16" ht="12">
      <c r="A27" s="127" t="s">
        <v>41</v>
      </c>
      <c r="B27" s="37">
        <f t="shared" si="17"/>
        <v>3</v>
      </c>
      <c r="C27" s="37">
        <f t="shared" si="17"/>
        <v>21</v>
      </c>
      <c r="D27" s="37">
        <f t="shared" si="17"/>
        <v>10</v>
      </c>
      <c r="E27" s="37"/>
      <c r="F27" s="37">
        <f t="shared" si="18"/>
        <v>89</v>
      </c>
      <c r="G27" s="37">
        <f t="shared" si="18"/>
        <v>83</v>
      </c>
      <c r="H27" s="37">
        <f t="shared" si="18"/>
        <v>79</v>
      </c>
      <c r="I27" s="37">
        <f t="shared" si="18"/>
        <v>80</v>
      </c>
      <c r="J27" s="37">
        <f t="shared" si="18"/>
        <v>91</v>
      </c>
      <c r="K27" s="37">
        <f t="shared" si="18"/>
        <v>422</v>
      </c>
      <c r="L27" s="37">
        <f t="shared" si="18"/>
        <v>185</v>
      </c>
      <c r="M27" s="37">
        <f t="shared" si="18"/>
        <v>202</v>
      </c>
      <c r="N27" s="37">
        <f t="shared" si="18"/>
        <v>5</v>
      </c>
      <c r="O27" s="37">
        <f t="shared" si="18"/>
        <v>71</v>
      </c>
      <c r="P27" s="27"/>
    </row>
    <row r="28" spans="1:16" ht="12">
      <c r="A28" s="126" t="s">
        <v>19</v>
      </c>
      <c r="B28" s="28">
        <f aca="true" t="shared" si="19" ref="B28:O28">B29+B30</f>
        <v>9</v>
      </c>
      <c r="C28" s="28">
        <f t="shared" si="19"/>
        <v>96</v>
      </c>
      <c r="D28" s="28">
        <f t="shared" si="19"/>
        <v>61</v>
      </c>
      <c r="E28" s="28"/>
      <c r="F28" s="28">
        <f t="shared" si="19"/>
        <v>399</v>
      </c>
      <c r="G28" s="28">
        <f t="shared" si="19"/>
        <v>419</v>
      </c>
      <c r="H28" s="28">
        <f t="shared" si="19"/>
        <v>389</v>
      </c>
      <c r="I28" s="28">
        <f t="shared" si="19"/>
        <v>440</v>
      </c>
      <c r="J28" s="28">
        <f t="shared" si="19"/>
        <v>403</v>
      </c>
      <c r="K28" s="28">
        <f t="shared" si="19"/>
        <v>2050</v>
      </c>
      <c r="L28" s="28">
        <f t="shared" si="19"/>
        <v>963</v>
      </c>
      <c r="M28" s="28">
        <f t="shared" si="19"/>
        <v>1354</v>
      </c>
      <c r="N28" s="28">
        <f t="shared" si="19"/>
        <v>55</v>
      </c>
      <c r="O28" s="32">
        <f t="shared" si="19"/>
        <v>319</v>
      </c>
      <c r="P28" s="27"/>
    </row>
    <row r="29" spans="1:16" ht="12">
      <c r="A29" s="127" t="s">
        <v>42</v>
      </c>
      <c r="B29" s="37">
        <f aca="true" t="shared" si="20" ref="B29:D30">B61+B88</f>
        <v>5</v>
      </c>
      <c r="C29" s="37">
        <f t="shared" si="20"/>
        <v>59</v>
      </c>
      <c r="D29" s="37">
        <f t="shared" si="20"/>
        <v>44</v>
      </c>
      <c r="E29" s="37"/>
      <c r="F29" s="37">
        <f aca="true" t="shared" si="21" ref="F29:O30">F61+F88</f>
        <v>249</v>
      </c>
      <c r="G29" s="37">
        <f t="shared" si="21"/>
        <v>284</v>
      </c>
      <c r="H29" s="37">
        <f t="shared" si="21"/>
        <v>239</v>
      </c>
      <c r="I29" s="37">
        <f t="shared" si="21"/>
        <v>268</v>
      </c>
      <c r="J29" s="37">
        <f t="shared" si="21"/>
        <v>252</v>
      </c>
      <c r="K29" s="37">
        <f t="shared" si="21"/>
        <v>1292</v>
      </c>
      <c r="L29" s="37">
        <f t="shared" si="21"/>
        <v>612</v>
      </c>
      <c r="M29" s="37">
        <f t="shared" si="21"/>
        <v>968</v>
      </c>
      <c r="N29" s="37">
        <f t="shared" si="21"/>
        <v>36</v>
      </c>
      <c r="O29" s="37">
        <f t="shared" si="21"/>
        <v>218</v>
      </c>
      <c r="P29" s="27"/>
    </row>
    <row r="30" spans="1:16" ht="12">
      <c r="A30" s="127" t="s">
        <v>43</v>
      </c>
      <c r="B30" s="37">
        <f t="shared" si="20"/>
        <v>4</v>
      </c>
      <c r="C30" s="37">
        <f t="shared" si="20"/>
        <v>37</v>
      </c>
      <c r="D30" s="37">
        <f t="shared" si="20"/>
        <v>17</v>
      </c>
      <c r="E30" s="37"/>
      <c r="F30" s="37">
        <f t="shared" si="21"/>
        <v>150</v>
      </c>
      <c r="G30" s="37">
        <f t="shared" si="21"/>
        <v>135</v>
      </c>
      <c r="H30" s="37">
        <f t="shared" si="21"/>
        <v>150</v>
      </c>
      <c r="I30" s="37">
        <f t="shared" si="21"/>
        <v>172</v>
      </c>
      <c r="J30" s="37">
        <f t="shared" si="21"/>
        <v>151</v>
      </c>
      <c r="K30" s="37">
        <f t="shared" si="21"/>
        <v>758</v>
      </c>
      <c r="L30" s="37">
        <f t="shared" si="21"/>
        <v>351</v>
      </c>
      <c r="M30" s="37">
        <f t="shared" si="21"/>
        <v>386</v>
      </c>
      <c r="N30" s="37">
        <f t="shared" si="21"/>
        <v>19</v>
      </c>
      <c r="O30" s="37">
        <f t="shared" si="21"/>
        <v>101</v>
      </c>
      <c r="P30" s="27"/>
    </row>
    <row r="31" spans="1:16" ht="12">
      <c r="A31" s="128" t="s">
        <v>44</v>
      </c>
      <c r="B31" s="28">
        <f>B6+B7+B11+B14+B17+B18+B22+B25+B28</f>
        <v>71</v>
      </c>
      <c r="C31" s="28">
        <f>C6+C7+C11+C14+C17+C18+C22+C25+C28</f>
        <v>654</v>
      </c>
      <c r="D31" s="28">
        <f>D6+D7+D11+D14+D17+D18+D22+D25+D28</f>
        <v>391</v>
      </c>
      <c r="E31" s="28"/>
      <c r="F31" s="28">
        <f aca="true" t="shared" si="22" ref="F31:O31">F6+F7+F11+F14+F17+F18+F22+F25+F28</f>
        <v>2872</v>
      </c>
      <c r="G31" s="28">
        <f t="shared" si="22"/>
        <v>2912</v>
      </c>
      <c r="H31" s="28">
        <f t="shared" si="22"/>
        <v>2810</v>
      </c>
      <c r="I31" s="28">
        <f t="shared" si="22"/>
        <v>2843</v>
      </c>
      <c r="J31" s="28">
        <f t="shared" si="22"/>
        <v>2837</v>
      </c>
      <c r="K31" s="28">
        <f t="shared" si="22"/>
        <v>14274</v>
      </c>
      <c r="L31" s="28">
        <f t="shared" si="22"/>
        <v>6883</v>
      </c>
      <c r="M31" s="28">
        <f t="shared" si="22"/>
        <v>8659</v>
      </c>
      <c r="N31" s="28">
        <f t="shared" si="22"/>
        <v>402</v>
      </c>
      <c r="O31" s="32">
        <f t="shared" si="22"/>
        <v>2610</v>
      </c>
      <c r="P31" s="27"/>
    </row>
    <row r="32" spans="1:16" ht="3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"/>
      <c r="P32" s="27"/>
    </row>
    <row r="33" spans="1:15" ht="12">
      <c r="A33" s="130" t="s">
        <v>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0"/>
    </row>
    <row r="34" spans="1:15" ht="12">
      <c r="A34" s="130" t="s">
        <v>49</v>
      </c>
      <c r="B34" s="131"/>
      <c r="C34" s="131"/>
      <c r="D34" s="131"/>
      <c r="E34" s="131"/>
      <c r="F34" s="131"/>
      <c r="G34" s="90"/>
      <c r="H34" s="131"/>
      <c r="I34" s="131"/>
      <c r="J34" s="131"/>
      <c r="K34" s="131"/>
      <c r="L34" s="131"/>
      <c r="M34" s="131"/>
      <c r="N34" s="131"/>
      <c r="O34" s="10"/>
    </row>
    <row r="35" spans="1:15" ht="12">
      <c r="A35" s="132" t="s">
        <v>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11" t="s">
        <v>11</v>
      </c>
      <c r="B38" s="42">
        <v>5</v>
      </c>
      <c r="C38" s="42">
        <v>40</v>
      </c>
      <c r="D38" s="43">
        <v>40</v>
      </c>
      <c r="E38" s="42"/>
      <c r="F38" s="42">
        <v>172</v>
      </c>
      <c r="G38" s="42">
        <v>174</v>
      </c>
      <c r="H38" s="42">
        <v>168</v>
      </c>
      <c r="I38" s="42">
        <v>189</v>
      </c>
      <c r="J38" s="96">
        <v>178</v>
      </c>
      <c r="K38" s="44">
        <f>F38+G38+H38+I38+J38</f>
        <v>881</v>
      </c>
      <c r="L38" s="47">
        <v>402</v>
      </c>
      <c r="M38" s="46">
        <v>881</v>
      </c>
      <c r="N38" s="47">
        <v>41</v>
      </c>
      <c r="O38" s="47">
        <v>176</v>
      </c>
    </row>
    <row r="39" spans="1:15" ht="12">
      <c r="A39" s="11" t="s">
        <v>12</v>
      </c>
      <c r="B39" s="42">
        <f aca="true" t="shared" si="23" ref="B39:O39">SUM(B40:B42)</f>
        <v>11</v>
      </c>
      <c r="C39" s="42">
        <f t="shared" si="23"/>
        <v>95</v>
      </c>
      <c r="D39" s="43">
        <f t="shared" si="23"/>
        <v>75</v>
      </c>
      <c r="E39" s="42">
        <f t="shared" si="23"/>
        <v>0</v>
      </c>
      <c r="F39" s="42">
        <f t="shared" si="23"/>
        <v>446</v>
      </c>
      <c r="G39" s="42">
        <f t="shared" si="23"/>
        <v>434</v>
      </c>
      <c r="H39" s="42">
        <f t="shared" si="23"/>
        <v>426</v>
      </c>
      <c r="I39" s="42">
        <f t="shared" si="23"/>
        <v>434</v>
      </c>
      <c r="J39" s="42">
        <f t="shared" si="23"/>
        <v>434</v>
      </c>
      <c r="K39" s="42">
        <f t="shared" si="23"/>
        <v>2174</v>
      </c>
      <c r="L39" s="43">
        <f t="shared" si="23"/>
        <v>1003</v>
      </c>
      <c r="M39" s="43">
        <f t="shared" si="23"/>
        <v>1738</v>
      </c>
      <c r="N39" s="43">
        <f t="shared" si="23"/>
        <v>67</v>
      </c>
      <c r="O39" s="43">
        <f t="shared" si="23"/>
        <v>662</v>
      </c>
    </row>
    <row r="40" spans="1:15" ht="12.75">
      <c r="A40" s="1" t="s">
        <v>28</v>
      </c>
      <c r="B40" s="58">
        <v>5</v>
      </c>
      <c r="C40" s="94">
        <v>44</v>
      </c>
      <c r="D40" s="52">
        <v>29</v>
      </c>
      <c r="E40" s="95"/>
      <c r="F40" s="58">
        <v>209</v>
      </c>
      <c r="G40" s="58">
        <v>200</v>
      </c>
      <c r="H40" s="58">
        <v>170</v>
      </c>
      <c r="I40" s="58">
        <v>210</v>
      </c>
      <c r="J40" s="97">
        <v>202</v>
      </c>
      <c r="K40" s="54">
        <f>J40+I40+H40+G40+F40</f>
        <v>991</v>
      </c>
      <c r="L40" s="55">
        <v>470</v>
      </c>
      <c r="M40" s="56">
        <v>662</v>
      </c>
      <c r="N40" s="57">
        <v>25</v>
      </c>
      <c r="O40" s="57">
        <v>375</v>
      </c>
    </row>
    <row r="41" spans="1:15" ht="12.75">
      <c r="A41" s="1" t="s">
        <v>29</v>
      </c>
      <c r="B41" s="58">
        <v>4</v>
      </c>
      <c r="C41" s="58">
        <v>31</v>
      </c>
      <c r="D41" s="61">
        <v>26</v>
      </c>
      <c r="E41" s="95"/>
      <c r="F41" s="58">
        <v>143</v>
      </c>
      <c r="G41" s="58">
        <v>140</v>
      </c>
      <c r="H41" s="58">
        <v>161</v>
      </c>
      <c r="I41" s="58">
        <v>140</v>
      </c>
      <c r="J41" s="97">
        <v>139</v>
      </c>
      <c r="K41" s="54">
        <f>J41+I41+H41+G41+F41</f>
        <v>723</v>
      </c>
      <c r="L41" s="55">
        <v>333</v>
      </c>
      <c r="M41" s="56">
        <v>616</v>
      </c>
      <c r="N41" s="57">
        <v>24</v>
      </c>
      <c r="O41" s="57">
        <v>147</v>
      </c>
    </row>
    <row r="42" spans="1:15" ht="12.75">
      <c r="A42" s="1" t="s">
        <v>30</v>
      </c>
      <c r="B42" s="58">
        <v>2</v>
      </c>
      <c r="C42" s="58">
        <v>20</v>
      </c>
      <c r="D42" s="61">
        <v>20</v>
      </c>
      <c r="E42" s="95"/>
      <c r="F42" s="58">
        <v>94</v>
      </c>
      <c r="G42" s="58">
        <v>94</v>
      </c>
      <c r="H42" s="58">
        <v>95</v>
      </c>
      <c r="I42" s="58">
        <v>84</v>
      </c>
      <c r="J42" s="97">
        <v>93</v>
      </c>
      <c r="K42" s="54">
        <f>J42+I42+H42+G42+F42</f>
        <v>460</v>
      </c>
      <c r="L42" s="55">
        <v>200</v>
      </c>
      <c r="M42" s="56">
        <v>460</v>
      </c>
      <c r="N42" s="57">
        <v>18</v>
      </c>
      <c r="O42" s="57">
        <v>140</v>
      </c>
    </row>
    <row r="43" spans="1:15" ht="12">
      <c r="A43" s="11" t="s">
        <v>13</v>
      </c>
      <c r="B43" s="42">
        <f aca="true" t="shared" si="24" ref="B43:O43">SUM(B44:B45)</f>
        <v>3</v>
      </c>
      <c r="C43" s="42">
        <f t="shared" si="24"/>
        <v>39</v>
      </c>
      <c r="D43" s="43">
        <f t="shared" si="24"/>
        <v>25</v>
      </c>
      <c r="E43" s="42">
        <f t="shared" si="24"/>
        <v>0</v>
      </c>
      <c r="F43" s="42">
        <f t="shared" si="24"/>
        <v>169</v>
      </c>
      <c r="G43" s="42">
        <f t="shared" si="24"/>
        <v>177</v>
      </c>
      <c r="H43" s="42">
        <f t="shared" si="24"/>
        <v>159</v>
      </c>
      <c r="I43" s="42">
        <f t="shared" si="24"/>
        <v>154</v>
      </c>
      <c r="J43" s="42">
        <f t="shared" si="24"/>
        <v>150</v>
      </c>
      <c r="K43" s="44">
        <f>F43+G43+H43+I43+J43</f>
        <v>809</v>
      </c>
      <c r="L43" s="43">
        <f t="shared" si="24"/>
        <v>400</v>
      </c>
      <c r="M43" s="43">
        <f t="shared" si="24"/>
        <v>512</v>
      </c>
      <c r="N43" s="43">
        <f t="shared" si="24"/>
        <v>32</v>
      </c>
      <c r="O43" s="43">
        <f t="shared" si="24"/>
        <v>188</v>
      </c>
    </row>
    <row r="44" spans="1:15" ht="12.75">
      <c r="A44" s="1" t="s">
        <v>31</v>
      </c>
      <c r="B44" s="58">
        <v>2</v>
      </c>
      <c r="C44" s="58">
        <v>25</v>
      </c>
      <c r="D44" s="61">
        <v>14</v>
      </c>
      <c r="E44" s="95"/>
      <c r="F44" s="58">
        <v>101</v>
      </c>
      <c r="G44" s="58">
        <v>103</v>
      </c>
      <c r="H44" s="58">
        <v>101</v>
      </c>
      <c r="I44" s="58">
        <v>91</v>
      </c>
      <c r="J44" s="97">
        <v>103</v>
      </c>
      <c r="K44" s="54">
        <f>J44+I44+H44+G44+F44</f>
        <v>499</v>
      </c>
      <c r="L44" s="55">
        <v>259</v>
      </c>
      <c r="M44" s="62">
        <v>269</v>
      </c>
      <c r="N44" s="57">
        <v>23</v>
      </c>
      <c r="O44" s="57">
        <v>120</v>
      </c>
    </row>
    <row r="45" spans="1:15" ht="12.75">
      <c r="A45" s="1" t="s">
        <v>32</v>
      </c>
      <c r="B45" s="58">
        <v>1</v>
      </c>
      <c r="C45" s="58">
        <v>14</v>
      </c>
      <c r="D45" s="61">
        <v>11</v>
      </c>
      <c r="E45" s="95"/>
      <c r="F45" s="58">
        <v>68</v>
      </c>
      <c r="G45" s="58">
        <v>74</v>
      </c>
      <c r="H45" s="58">
        <v>58</v>
      </c>
      <c r="I45" s="58">
        <v>63</v>
      </c>
      <c r="J45" s="97">
        <v>47</v>
      </c>
      <c r="K45" s="54">
        <f>J45+I45+H45+G45+F45</f>
        <v>310</v>
      </c>
      <c r="L45" s="55">
        <v>141</v>
      </c>
      <c r="M45" s="62">
        <v>243</v>
      </c>
      <c r="N45" s="57">
        <v>9</v>
      </c>
      <c r="O45" s="57">
        <v>68</v>
      </c>
    </row>
    <row r="46" spans="1:15" ht="12">
      <c r="A46" s="11" t="s">
        <v>14</v>
      </c>
      <c r="B46" s="42">
        <f aca="true" t="shared" si="25" ref="B46:O46">SUM(B47:B48)</f>
        <v>6</v>
      </c>
      <c r="C46" s="42">
        <f t="shared" si="25"/>
        <v>51</v>
      </c>
      <c r="D46" s="43">
        <f t="shared" si="25"/>
        <v>32</v>
      </c>
      <c r="E46" s="42">
        <f t="shared" si="25"/>
        <v>0</v>
      </c>
      <c r="F46" s="42">
        <f t="shared" si="25"/>
        <v>258</v>
      </c>
      <c r="G46" s="42">
        <f t="shared" si="25"/>
        <v>253</v>
      </c>
      <c r="H46" s="42">
        <f t="shared" si="25"/>
        <v>227</v>
      </c>
      <c r="I46" s="42">
        <f t="shared" si="25"/>
        <v>232</v>
      </c>
      <c r="J46" s="42">
        <f t="shared" si="25"/>
        <v>212</v>
      </c>
      <c r="K46" s="44">
        <f>F46+G46+H46+I46+J46</f>
        <v>1182</v>
      </c>
      <c r="L46" s="43">
        <f t="shared" si="25"/>
        <v>605</v>
      </c>
      <c r="M46" s="43">
        <f>SUM(M47:M48)</f>
        <v>750</v>
      </c>
      <c r="N46" s="43">
        <f t="shared" si="25"/>
        <v>40</v>
      </c>
      <c r="O46" s="43">
        <f t="shared" si="25"/>
        <v>221</v>
      </c>
    </row>
    <row r="47" spans="1:15" ht="12">
      <c r="A47" s="1" t="s">
        <v>33</v>
      </c>
      <c r="B47" s="58">
        <v>3</v>
      </c>
      <c r="C47" s="58">
        <v>27</v>
      </c>
      <c r="D47" s="61">
        <v>17</v>
      </c>
      <c r="E47" s="95"/>
      <c r="F47" s="58">
        <v>148</v>
      </c>
      <c r="G47" s="58">
        <v>141</v>
      </c>
      <c r="H47" s="58">
        <v>124</v>
      </c>
      <c r="I47" s="58">
        <v>124</v>
      </c>
      <c r="J47" s="58">
        <v>126</v>
      </c>
      <c r="K47" s="54">
        <f>J47+I47+H47+G47+F47</f>
        <v>663</v>
      </c>
      <c r="L47" s="55">
        <v>337</v>
      </c>
      <c r="M47" s="62">
        <v>414</v>
      </c>
      <c r="N47" s="57">
        <v>24</v>
      </c>
      <c r="O47" s="57">
        <v>117</v>
      </c>
    </row>
    <row r="48" spans="1:15" ht="12.75">
      <c r="A48" s="1" t="s">
        <v>34</v>
      </c>
      <c r="B48" s="58">
        <v>3</v>
      </c>
      <c r="C48" s="58">
        <v>24</v>
      </c>
      <c r="D48" s="61">
        <v>15</v>
      </c>
      <c r="E48" s="95"/>
      <c r="F48" s="58">
        <v>110</v>
      </c>
      <c r="G48" s="58">
        <v>112</v>
      </c>
      <c r="H48" s="58">
        <v>103</v>
      </c>
      <c r="I48" s="58">
        <v>108</v>
      </c>
      <c r="J48" s="97">
        <v>86</v>
      </c>
      <c r="K48" s="54">
        <f>J48+I48+H48+G48+F48</f>
        <v>519</v>
      </c>
      <c r="L48" s="55">
        <v>268</v>
      </c>
      <c r="M48" s="62">
        <v>336</v>
      </c>
      <c r="N48" s="62">
        <v>16</v>
      </c>
      <c r="O48" s="57">
        <v>104</v>
      </c>
    </row>
    <row r="49" spans="1:15" ht="12">
      <c r="A49" s="11" t="s">
        <v>15</v>
      </c>
      <c r="B49" s="42">
        <v>5</v>
      </c>
      <c r="C49" s="42">
        <v>50</v>
      </c>
      <c r="D49" s="43">
        <v>36</v>
      </c>
      <c r="E49" s="63"/>
      <c r="F49" s="42">
        <v>191</v>
      </c>
      <c r="G49" s="42">
        <v>209</v>
      </c>
      <c r="H49" s="42">
        <v>205</v>
      </c>
      <c r="I49" s="42">
        <v>205</v>
      </c>
      <c r="J49" s="96">
        <v>202</v>
      </c>
      <c r="K49" s="44">
        <f>J49+I49+H49+G49+F49</f>
        <v>1012</v>
      </c>
      <c r="L49" s="47">
        <v>474</v>
      </c>
      <c r="M49" s="65">
        <v>734</v>
      </c>
      <c r="N49" s="66">
        <v>40</v>
      </c>
      <c r="O49" s="66">
        <v>371</v>
      </c>
    </row>
    <row r="50" spans="1:15" ht="12">
      <c r="A50" s="11" t="s">
        <v>16</v>
      </c>
      <c r="B50" s="42">
        <f aca="true" t="shared" si="26" ref="B50:O50">SUM(B51:B53)</f>
        <v>6</v>
      </c>
      <c r="C50" s="42">
        <f t="shared" si="26"/>
        <v>77</v>
      </c>
      <c r="D50" s="43">
        <f t="shared" si="26"/>
        <v>37</v>
      </c>
      <c r="E50" s="42">
        <f t="shared" si="26"/>
        <v>0</v>
      </c>
      <c r="F50" s="42">
        <f t="shared" si="26"/>
        <v>344</v>
      </c>
      <c r="G50" s="42">
        <f t="shared" si="26"/>
        <v>336</v>
      </c>
      <c r="H50" s="42">
        <f t="shared" si="26"/>
        <v>369</v>
      </c>
      <c r="I50" s="42">
        <f t="shared" si="26"/>
        <v>334</v>
      </c>
      <c r="J50" s="42">
        <f t="shared" si="26"/>
        <v>334</v>
      </c>
      <c r="K50" s="44">
        <f>F50+G50+H50+I50+J50</f>
        <v>1717</v>
      </c>
      <c r="L50" s="43">
        <f t="shared" si="26"/>
        <v>854</v>
      </c>
      <c r="M50" s="43">
        <f t="shared" si="26"/>
        <v>827</v>
      </c>
      <c r="N50" s="43">
        <f t="shared" si="26"/>
        <v>33</v>
      </c>
      <c r="O50" s="43">
        <f t="shared" si="26"/>
        <v>203</v>
      </c>
    </row>
    <row r="51" spans="1:15" ht="12">
      <c r="A51" s="1" t="s">
        <v>35</v>
      </c>
      <c r="B51" s="58">
        <v>1</v>
      </c>
      <c r="C51" s="58">
        <v>12</v>
      </c>
      <c r="D51" s="61">
        <v>12</v>
      </c>
      <c r="E51" s="95"/>
      <c r="F51" s="58">
        <v>49</v>
      </c>
      <c r="G51" s="58">
        <v>50</v>
      </c>
      <c r="H51" s="58">
        <v>72</v>
      </c>
      <c r="I51" s="58">
        <v>46</v>
      </c>
      <c r="J51" s="58">
        <v>43</v>
      </c>
      <c r="K51" s="54">
        <f>J51+I51+H51+G51+F51</f>
        <v>260</v>
      </c>
      <c r="L51" s="55">
        <v>131</v>
      </c>
      <c r="M51" s="62">
        <v>260</v>
      </c>
      <c r="N51" s="57">
        <v>6</v>
      </c>
      <c r="O51" s="57">
        <v>19</v>
      </c>
    </row>
    <row r="52" spans="1:15" ht="12">
      <c r="A52" s="1" t="s">
        <v>36</v>
      </c>
      <c r="B52" s="58">
        <v>1</v>
      </c>
      <c r="C52" s="58">
        <v>20</v>
      </c>
      <c r="D52" s="61">
        <v>0</v>
      </c>
      <c r="E52" s="95"/>
      <c r="F52" s="58">
        <v>86</v>
      </c>
      <c r="G52" s="58">
        <v>89</v>
      </c>
      <c r="H52" s="58">
        <v>98</v>
      </c>
      <c r="I52" s="58">
        <v>91</v>
      </c>
      <c r="J52" s="58">
        <v>76</v>
      </c>
      <c r="K52" s="54">
        <f>J52+I52+H52+G52+F52</f>
        <v>440</v>
      </c>
      <c r="L52" s="55">
        <v>246</v>
      </c>
      <c r="M52" s="62">
        <v>0</v>
      </c>
      <c r="N52" s="57">
        <v>5</v>
      </c>
      <c r="O52" s="57">
        <v>35</v>
      </c>
    </row>
    <row r="53" spans="1:15" ht="12">
      <c r="A53" s="1" t="s">
        <v>37</v>
      </c>
      <c r="B53" s="58">
        <v>4</v>
      </c>
      <c r="C53" s="58">
        <v>45</v>
      </c>
      <c r="D53" s="61">
        <v>25</v>
      </c>
      <c r="E53" s="95"/>
      <c r="F53" s="58">
        <v>209</v>
      </c>
      <c r="G53" s="58">
        <v>197</v>
      </c>
      <c r="H53" s="58">
        <v>199</v>
      </c>
      <c r="I53" s="58">
        <v>197</v>
      </c>
      <c r="J53" s="58">
        <v>215</v>
      </c>
      <c r="K53" s="54">
        <f>J53+I53+H53+G53+F53</f>
        <v>1017</v>
      </c>
      <c r="L53" s="55">
        <v>477</v>
      </c>
      <c r="M53" s="62">
        <v>567</v>
      </c>
      <c r="N53" s="57">
        <v>22</v>
      </c>
      <c r="O53" s="57">
        <v>149</v>
      </c>
    </row>
    <row r="54" spans="1:15" ht="12">
      <c r="A54" s="11" t="s">
        <v>17</v>
      </c>
      <c r="B54" s="42">
        <f aca="true" t="shared" si="27" ref="B54:O54">SUM(B55:B56)</f>
        <v>7</v>
      </c>
      <c r="C54" s="42">
        <f t="shared" si="27"/>
        <v>59</v>
      </c>
      <c r="D54" s="43">
        <f t="shared" si="27"/>
        <v>39</v>
      </c>
      <c r="E54" s="42">
        <f t="shared" si="27"/>
        <v>0</v>
      </c>
      <c r="F54" s="42">
        <f t="shared" si="27"/>
        <v>242</v>
      </c>
      <c r="G54" s="42">
        <f t="shared" si="27"/>
        <v>247</v>
      </c>
      <c r="H54" s="42">
        <f t="shared" si="27"/>
        <v>241</v>
      </c>
      <c r="I54" s="42">
        <f t="shared" si="27"/>
        <v>250</v>
      </c>
      <c r="J54" s="42">
        <f t="shared" si="27"/>
        <v>264</v>
      </c>
      <c r="K54" s="44">
        <f>F54+G54+H54+I54+J54</f>
        <v>1244</v>
      </c>
      <c r="L54" s="43">
        <f t="shared" si="27"/>
        <v>613</v>
      </c>
      <c r="M54" s="43">
        <f t="shared" si="27"/>
        <v>823</v>
      </c>
      <c r="N54" s="43">
        <f t="shared" si="27"/>
        <v>44</v>
      </c>
      <c r="O54" s="43">
        <f t="shared" si="27"/>
        <v>305</v>
      </c>
    </row>
    <row r="55" spans="1:15" ht="12">
      <c r="A55" s="1" t="s">
        <v>38</v>
      </c>
      <c r="B55" s="58">
        <v>2</v>
      </c>
      <c r="C55" s="58">
        <v>15</v>
      </c>
      <c r="D55" s="61">
        <v>5</v>
      </c>
      <c r="E55" s="95"/>
      <c r="F55" s="58">
        <v>49</v>
      </c>
      <c r="G55" s="58">
        <v>58</v>
      </c>
      <c r="H55" s="58">
        <v>56</v>
      </c>
      <c r="I55" s="58">
        <v>66</v>
      </c>
      <c r="J55" s="58">
        <v>76</v>
      </c>
      <c r="K55" s="54">
        <f>J55+I55+H55+G55+F55</f>
        <v>305</v>
      </c>
      <c r="L55" s="55">
        <v>155</v>
      </c>
      <c r="M55" s="62">
        <v>110</v>
      </c>
      <c r="N55" s="57">
        <v>6</v>
      </c>
      <c r="O55" s="57">
        <v>74</v>
      </c>
    </row>
    <row r="56" spans="1:15" ht="12">
      <c r="A56" s="1" t="s">
        <v>39</v>
      </c>
      <c r="B56" s="58">
        <v>5</v>
      </c>
      <c r="C56" s="58">
        <v>44</v>
      </c>
      <c r="D56" s="61">
        <v>34</v>
      </c>
      <c r="E56" s="95"/>
      <c r="F56" s="58">
        <v>193</v>
      </c>
      <c r="G56" s="58">
        <v>189</v>
      </c>
      <c r="H56" s="58">
        <v>185</v>
      </c>
      <c r="I56" s="58">
        <v>184</v>
      </c>
      <c r="J56" s="58">
        <v>188</v>
      </c>
      <c r="K56" s="54">
        <f>J56+I56+H56+G56+F56</f>
        <v>939</v>
      </c>
      <c r="L56" s="55">
        <v>458</v>
      </c>
      <c r="M56" s="62">
        <v>713</v>
      </c>
      <c r="N56" s="57">
        <v>38</v>
      </c>
      <c r="O56" s="57">
        <v>231</v>
      </c>
    </row>
    <row r="57" spans="1:15" ht="12">
      <c r="A57" s="11" t="s">
        <v>18</v>
      </c>
      <c r="B57" s="42">
        <f aca="true" t="shared" si="28" ref="B57:N57">SUM(B58:B59)</f>
        <v>5</v>
      </c>
      <c r="C57" s="42">
        <f t="shared" si="28"/>
        <v>51</v>
      </c>
      <c r="D57" s="43">
        <f t="shared" si="28"/>
        <v>41</v>
      </c>
      <c r="E57" s="42">
        <f t="shared" si="28"/>
        <v>0</v>
      </c>
      <c r="F57" s="42">
        <f t="shared" si="28"/>
        <v>251</v>
      </c>
      <c r="G57" s="42">
        <f t="shared" si="28"/>
        <v>235</v>
      </c>
      <c r="H57" s="42">
        <f t="shared" si="28"/>
        <v>231</v>
      </c>
      <c r="I57" s="42">
        <f t="shared" si="28"/>
        <v>205</v>
      </c>
      <c r="J57" s="42">
        <f t="shared" si="28"/>
        <v>223</v>
      </c>
      <c r="K57" s="44">
        <f>F57+G57+H57+I57+J57</f>
        <v>1145</v>
      </c>
      <c r="L57" s="43">
        <f t="shared" si="28"/>
        <v>550</v>
      </c>
      <c r="M57" s="43">
        <f t="shared" si="28"/>
        <v>927</v>
      </c>
      <c r="N57" s="43">
        <f t="shared" si="28"/>
        <v>21</v>
      </c>
      <c r="O57" s="43">
        <f>SUM(O58:O59)</f>
        <v>133</v>
      </c>
    </row>
    <row r="58" spans="1:15" ht="12">
      <c r="A58" s="1" t="s">
        <v>40</v>
      </c>
      <c r="B58" s="58">
        <v>4</v>
      </c>
      <c r="C58" s="58">
        <v>41</v>
      </c>
      <c r="D58" s="61">
        <v>31</v>
      </c>
      <c r="E58" s="95"/>
      <c r="F58" s="58">
        <v>204</v>
      </c>
      <c r="G58" s="58">
        <v>191</v>
      </c>
      <c r="H58" s="58">
        <v>191</v>
      </c>
      <c r="I58" s="58">
        <v>169</v>
      </c>
      <c r="J58" s="58">
        <v>188</v>
      </c>
      <c r="K58" s="54">
        <f>J58+I58+H58+G58+F58</f>
        <v>943</v>
      </c>
      <c r="L58" s="55">
        <v>468</v>
      </c>
      <c r="M58" s="62">
        <v>725</v>
      </c>
      <c r="N58" s="57">
        <v>17</v>
      </c>
      <c r="O58" s="57">
        <v>72</v>
      </c>
    </row>
    <row r="59" spans="1:15" ht="12">
      <c r="A59" s="1" t="s">
        <v>41</v>
      </c>
      <c r="B59" s="58">
        <v>1</v>
      </c>
      <c r="C59" s="58">
        <v>10</v>
      </c>
      <c r="D59" s="61">
        <v>10</v>
      </c>
      <c r="E59" s="95"/>
      <c r="F59" s="58">
        <v>47</v>
      </c>
      <c r="G59" s="58">
        <v>44</v>
      </c>
      <c r="H59" s="58">
        <v>40</v>
      </c>
      <c r="I59" s="58">
        <v>36</v>
      </c>
      <c r="J59" s="58">
        <v>35</v>
      </c>
      <c r="K59" s="54">
        <f>J59+I59+H59+G59+F59</f>
        <v>202</v>
      </c>
      <c r="L59" s="55">
        <v>82</v>
      </c>
      <c r="M59" s="62">
        <v>202</v>
      </c>
      <c r="N59" s="57">
        <v>4</v>
      </c>
      <c r="O59" s="57">
        <v>61</v>
      </c>
    </row>
    <row r="60" spans="1:15" ht="12">
      <c r="A60" s="11" t="s">
        <v>19</v>
      </c>
      <c r="B60" s="42">
        <f aca="true" t="shared" si="29" ref="B60:O60">SUM(B61:B62)</f>
        <v>8</v>
      </c>
      <c r="C60" s="42">
        <f t="shared" si="29"/>
        <v>87</v>
      </c>
      <c r="D60" s="43">
        <f t="shared" si="29"/>
        <v>61</v>
      </c>
      <c r="E60" s="42">
        <f t="shared" si="29"/>
        <v>0</v>
      </c>
      <c r="F60" s="42">
        <f t="shared" si="29"/>
        <v>355</v>
      </c>
      <c r="G60" s="42">
        <f t="shared" si="29"/>
        <v>393</v>
      </c>
      <c r="H60" s="42">
        <f t="shared" si="29"/>
        <v>348</v>
      </c>
      <c r="I60" s="42">
        <f t="shared" si="29"/>
        <v>407</v>
      </c>
      <c r="J60" s="42">
        <f t="shared" si="29"/>
        <v>386</v>
      </c>
      <c r="K60" s="44">
        <f>F60+G60+H60+I60+J60</f>
        <v>1889</v>
      </c>
      <c r="L60" s="43">
        <f t="shared" si="29"/>
        <v>895</v>
      </c>
      <c r="M60" s="43">
        <f t="shared" si="29"/>
        <v>1354</v>
      </c>
      <c r="N60" s="43">
        <f t="shared" si="29"/>
        <v>48</v>
      </c>
      <c r="O60" s="43">
        <f t="shared" si="29"/>
        <v>316</v>
      </c>
    </row>
    <row r="61" spans="1:15" ht="12">
      <c r="A61" s="1" t="s">
        <v>42</v>
      </c>
      <c r="B61" s="58">
        <v>5</v>
      </c>
      <c r="C61" s="58">
        <v>59</v>
      </c>
      <c r="D61" s="61">
        <v>44</v>
      </c>
      <c r="E61" s="95"/>
      <c r="F61" s="58">
        <v>249</v>
      </c>
      <c r="G61" s="58">
        <v>284</v>
      </c>
      <c r="H61" s="58">
        <v>239</v>
      </c>
      <c r="I61" s="58">
        <v>268</v>
      </c>
      <c r="J61" s="58">
        <v>252</v>
      </c>
      <c r="K61" s="54">
        <f>J61+I61+H61+G61+F61</f>
        <v>1292</v>
      </c>
      <c r="L61" s="55">
        <v>612</v>
      </c>
      <c r="M61" s="62">
        <v>968</v>
      </c>
      <c r="N61" s="57">
        <v>36</v>
      </c>
      <c r="O61" s="57">
        <v>218</v>
      </c>
    </row>
    <row r="62" spans="1:15" ht="12">
      <c r="A62" s="1" t="s">
        <v>43</v>
      </c>
      <c r="B62" s="58">
        <v>3</v>
      </c>
      <c r="C62" s="58">
        <v>28</v>
      </c>
      <c r="D62" s="61">
        <v>17</v>
      </c>
      <c r="E62" s="95"/>
      <c r="F62" s="58">
        <v>106</v>
      </c>
      <c r="G62" s="58">
        <v>109</v>
      </c>
      <c r="H62" s="58">
        <v>109</v>
      </c>
      <c r="I62" s="58">
        <v>139</v>
      </c>
      <c r="J62" s="58">
        <v>134</v>
      </c>
      <c r="K62" s="54">
        <f>J62+I62+H62+G62+F62</f>
        <v>597</v>
      </c>
      <c r="L62" s="55">
        <v>283</v>
      </c>
      <c r="M62" s="62">
        <v>386</v>
      </c>
      <c r="N62" s="57">
        <v>12</v>
      </c>
      <c r="O62" s="57">
        <v>98</v>
      </c>
    </row>
    <row r="63" spans="1:15" ht="12">
      <c r="A63" s="12" t="s">
        <v>44</v>
      </c>
      <c r="B63" s="28">
        <f aca="true" t="shared" si="30" ref="B63:N63">B60+B57+B54+B50+B49+B46+B43+B39+B38</f>
        <v>56</v>
      </c>
      <c r="C63" s="28">
        <f>C60+C57+C54+C50+C49+C46+C43+C39+C38</f>
        <v>549</v>
      </c>
      <c r="D63" s="29">
        <f t="shared" si="30"/>
        <v>386</v>
      </c>
      <c r="E63" s="28">
        <f t="shared" si="30"/>
        <v>0</v>
      </c>
      <c r="F63" s="28">
        <f t="shared" si="30"/>
        <v>2428</v>
      </c>
      <c r="G63" s="28">
        <f t="shared" si="30"/>
        <v>2458</v>
      </c>
      <c r="H63" s="28">
        <f t="shared" si="30"/>
        <v>2374</v>
      </c>
      <c r="I63" s="28">
        <f t="shared" si="30"/>
        <v>2410</v>
      </c>
      <c r="J63" s="28">
        <f t="shared" si="30"/>
        <v>2383</v>
      </c>
      <c r="K63" s="28">
        <f>K60+K57+K54+K50+K49+K46+K43+K39+K38</f>
        <v>12053</v>
      </c>
      <c r="L63" s="29">
        <f t="shared" si="30"/>
        <v>5796</v>
      </c>
      <c r="M63" s="29">
        <f t="shared" si="30"/>
        <v>8546</v>
      </c>
      <c r="N63" s="29">
        <f t="shared" si="30"/>
        <v>366</v>
      </c>
      <c r="O63" s="29">
        <f>O60+O57+O54+O50+O49+O46+O43+O39+O38</f>
        <v>2575</v>
      </c>
    </row>
    <row r="64" spans="1:15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">
      <c r="A65" s="11" t="s">
        <v>11</v>
      </c>
      <c r="B65" s="13">
        <v>2</v>
      </c>
      <c r="C65" s="13">
        <v>10</v>
      </c>
      <c r="D65" s="13"/>
      <c r="E65" s="13"/>
      <c r="F65" s="13">
        <v>45</v>
      </c>
      <c r="G65" s="13">
        <v>35</v>
      </c>
      <c r="H65" s="13">
        <v>40</v>
      </c>
      <c r="I65" s="13">
        <v>37</v>
      </c>
      <c r="J65" s="13">
        <v>39</v>
      </c>
      <c r="K65" s="14">
        <f>SUM(F65:J65)</f>
        <v>196</v>
      </c>
      <c r="L65" s="18">
        <v>84</v>
      </c>
      <c r="M65" s="5"/>
      <c r="N65" s="18">
        <v>2</v>
      </c>
      <c r="O65" s="18">
        <v>3</v>
      </c>
    </row>
    <row r="66" spans="1:15" ht="12">
      <c r="A66" s="11" t="s">
        <v>12</v>
      </c>
      <c r="B66" s="13">
        <f aca="true" t="shared" si="31" ref="B66:O66">SUM(B67:B69)</f>
        <v>1</v>
      </c>
      <c r="C66" s="13">
        <f t="shared" si="31"/>
        <v>10</v>
      </c>
      <c r="D66" s="13">
        <f t="shared" si="31"/>
        <v>0</v>
      </c>
      <c r="E66" s="13">
        <f t="shared" si="31"/>
        <v>0</v>
      </c>
      <c r="F66" s="13">
        <f t="shared" si="31"/>
        <v>58</v>
      </c>
      <c r="G66" s="13">
        <f t="shared" si="31"/>
        <v>54</v>
      </c>
      <c r="H66" s="13">
        <f t="shared" si="31"/>
        <v>58</v>
      </c>
      <c r="I66" s="13">
        <f t="shared" si="31"/>
        <v>55</v>
      </c>
      <c r="J66" s="13">
        <f t="shared" si="31"/>
        <v>53</v>
      </c>
      <c r="K66" s="13">
        <f t="shared" si="31"/>
        <v>278</v>
      </c>
      <c r="L66" s="19">
        <f t="shared" si="31"/>
        <v>147</v>
      </c>
      <c r="M66" s="19">
        <f t="shared" si="31"/>
        <v>0</v>
      </c>
      <c r="N66" s="19">
        <f t="shared" si="31"/>
        <v>2</v>
      </c>
      <c r="O66" s="19">
        <f t="shared" si="31"/>
        <v>0</v>
      </c>
    </row>
    <row r="67" spans="1:15" ht="12">
      <c r="A67" s="1" t="s">
        <v>28</v>
      </c>
      <c r="B67" s="23">
        <v>1</v>
      </c>
      <c r="C67" s="89">
        <v>10</v>
      </c>
      <c r="D67" s="89"/>
      <c r="E67" s="90"/>
      <c r="F67" s="23">
        <v>58</v>
      </c>
      <c r="G67" s="23">
        <v>54</v>
      </c>
      <c r="H67" s="23">
        <v>58</v>
      </c>
      <c r="I67" s="23">
        <v>55</v>
      </c>
      <c r="J67" s="23">
        <v>53</v>
      </c>
      <c r="K67" s="17">
        <f>SUM(F67:J67)</f>
        <v>278</v>
      </c>
      <c r="L67" s="91">
        <v>147</v>
      </c>
      <c r="M67" s="6"/>
      <c r="N67" s="92">
        <v>2</v>
      </c>
      <c r="O67" s="92">
        <v>0</v>
      </c>
    </row>
    <row r="68" spans="1:15" ht="12">
      <c r="A68" s="1" t="s">
        <v>29</v>
      </c>
      <c r="B68" s="23"/>
      <c r="C68" s="23"/>
      <c r="D68" s="23"/>
      <c r="E68" s="90"/>
      <c r="F68" s="23"/>
      <c r="G68" s="23"/>
      <c r="H68" s="23"/>
      <c r="I68" s="23"/>
      <c r="J68" s="23"/>
      <c r="K68" s="17"/>
      <c r="L68" s="91"/>
      <c r="M68" s="6"/>
      <c r="N68" s="92"/>
      <c r="O68" s="92"/>
    </row>
    <row r="69" spans="1:15" ht="12">
      <c r="A69" s="1" t="s">
        <v>30</v>
      </c>
      <c r="B69" s="23"/>
      <c r="C69" s="23"/>
      <c r="D69" s="23"/>
      <c r="E69" s="90"/>
      <c r="F69" s="23"/>
      <c r="G69" s="23"/>
      <c r="H69" s="23"/>
      <c r="I69" s="23"/>
      <c r="J69" s="23"/>
      <c r="K69" s="17"/>
      <c r="L69" s="91"/>
      <c r="M69" s="6"/>
      <c r="N69" s="92"/>
      <c r="O69" s="92"/>
    </row>
    <row r="70" spans="1:15" ht="12">
      <c r="A70" s="11" t="s">
        <v>13</v>
      </c>
      <c r="B70" s="13">
        <f aca="true" t="shared" si="32" ref="B70:O70">SUM(B71:B72)</f>
        <v>2</v>
      </c>
      <c r="C70" s="13">
        <f t="shared" si="32"/>
        <v>15</v>
      </c>
      <c r="D70" s="13">
        <f t="shared" si="32"/>
        <v>5</v>
      </c>
      <c r="E70" s="13">
        <f t="shared" si="32"/>
        <v>0</v>
      </c>
      <c r="F70" s="13">
        <f t="shared" si="32"/>
        <v>59</v>
      </c>
      <c r="G70" s="13">
        <f t="shared" si="32"/>
        <v>76</v>
      </c>
      <c r="H70" s="13">
        <f t="shared" si="32"/>
        <v>69</v>
      </c>
      <c r="I70" s="13">
        <f t="shared" si="32"/>
        <v>75</v>
      </c>
      <c r="J70" s="13">
        <f t="shared" si="32"/>
        <v>74</v>
      </c>
      <c r="K70" s="13">
        <f t="shared" si="32"/>
        <v>353</v>
      </c>
      <c r="L70" s="19">
        <f t="shared" si="32"/>
        <v>177</v>
      </c>
      <c r="M70" s="19">
        <f t="shared" si="32"/>
        <v>113</v>
      </c>
      <c r="N70" s="19">
        <f t="shared" si="32"/>
        <v>4</v>
      </c>
      <c r="O70" s="19">
        <f t="shared" si="32"/>
        <v>3</v>
      </c>
    </row>
    <row r="71" spans="1:15" ht="12">
      <c r="A71" s="1" t="s">
        <v>31</v>
      </c>
      <c r="B71" s="23"/>
      <c r="C71" s="23"/>
      <c r="D71" s="23"/>
      <c r="E71" s="90"/>
      <c r="F71" s="23"/>
      <c r="G71" s="23"/>
      <c r="H71" s="23"/>
      <c r="I71" s="23"/>
      <c r="J71" s="23"/>
      <c r="K71" s="17"/>
      <c r="L71" s="91"/>
      <c r="M71" s="7"/>
      <c r="N71" s="92"/>
      <c r="O71" s="92"/>
    </row>
    <row r="72" spans="1:15" ht="12">
      <c r="A72" s="1" t="s">
        <v>32</v>
      </c>
      <c r="B72" s="23">
        <v>2</v>
      </c>
      <c r="C72" s="23">
        <v>15</v>
      </c>
      <c r="D72" s="23">
        <v>5</v>
      </c>
      <c r="E72" s="90"/>
      <c r="F72" s="23">
        <v>59</v>
      </c>
      <c r="G72" s="23">
        <v>76</v>
      </c>
      <c r="H72" s="23">
        <v>69</v>
      </c>
      <c r="I72" s="23">
        <v>75</v>
      </c>
      <c r="J72" s="23">
        <v>74</v>
      </c>
      <c r="K72" s="17">
        <f>SUM(F72:J72)</f>
        <v>353</v>
      </c>
      <c r="L72" s="91">
        <v>177</v>
      </c>
      <c r="M72" s="7">
        <v>113</v>
      </c>
      <c r="N72" s="92">
        <v>4</v>
      </c>
      <c r="O72" s="92">
        <v>3</v>
      </c>
    </row>
    <row r="73" spans="1:15" ht="12">
      <c r="A73" s="11" t="s">
        <v>14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8"/>
      <c r="M73" s="19"/>
      <c r="N73" s="19"/>
      <c r="O73" s="19"/>
    </row>
    <row r="74" spans="1:15" ht="12">
      <c r="A74" s="1" t="s">
        <v>33</v>
      </c>
      <c r="B74" s="23"/>
      <c r="C74" s="23"/>
      <c r="D74" s="23"/>
      <c r="E74" s="90"/>
      <c r="F74" s="23"/>
      <c r="G74" s="23"/>
      <c r="H74" s="23"/>
      <c r="I74" s="23"/>
      <c r="J74" s="23"/>
      <c r="K74" s="17"/>
      <c r="L74" s="91"/>
      <c r="M74" s="7"/>
      <c r="N74" s="92"/>
      <c r="O74" s="92"/>
    </row>
    <row r="75" spans="1:15" ht="12">
      <c r="A75" s="1" t="s">
        <v>34</v>
      </c>
      <c r="B75" s="23"/>
      <c r="C75" s="23"/>
      <c r="D75" s="23"/>
      <c r="E75" s="90"/>
      <c r="F75" s="23"/>
      <c r="G75" s="23"/>
      <c r="H75" s="23"/>
      <c r="I75" s="23"/>
      <c r="J75" s="23"/>
      <c r="K75" s="17"/>
      <c r="L75" s="91"/>
      <c r="M75" s="7"/>
      <c r="N75" s="92"/>
      <c r="O75" s="92"/>
    </row>
    <row r="76" spans="1:15" ht="12">
      <c r="A76" s="11" t="s">
        <v>15</v>
      </c>
      <c r="B76" s="13"/>
      <c r="C76" s="13"/>
      <c r="D76" s="13"/>
      <c r="E76" s="15"/>
      <c r="F76" s="13"/>
      <c r="G76" s="13"/>
      <c r="H76" s="13"/>
      <c r="I76" s="13"/>
      <c r="J76" s="13"/>
      <c r="K76" s="14"/>
      <c r="L76" s="18"/>
      <c r="M76" s="8"/>
      <c r="N76" s="21"/>
      <c r="O76" s="21"/>
    </row>
    <row r="77" spans="1:15" ht="12">
      <c r="A77" s="11" t="s">
        <v>16</v>
      </c>
      <c r="B77" s="13">
        <f aca="true" t="shared" si="33" ref="B77:O77">SUM(B78:B80)</f>
        <v>5</v>
      </c>
      <c r="C77" s="13">
        <f t="shared" si="33"/>
        <v>30</v>
      </c>
      <c r="D77" s="13">
        <f t="shared" si="33"/>
        <v>0</v>
      </c>
      <c r="E77" s="13">
        <f t="shared" si="33"/>
        <v>0</v>
      </c>
      <c r="F77" s="13">
        <f t="shared" si="33"/>
        <v>109</v>
      </c>
      <c r="G77" s="13">
        <f t="shared" si="33"/>
        <v>135</v>
      </c>
      <c r="H77" s="13">
        <f t="shared" si="33"/>
        <v>109</v>
      </c>
      <c r="I77" s="13">
        <f t="shared" si="33"/>
        <v>112</v>
      </c>
      <c r="J77" s="13">
        <f t="shared" si="33"/>
        <v>129</v>
      </c>
      <c r="K77" s="13">
        <f t="shared" si="33"/>
        <v>594</v>
      </c>
      <c r="L77" s="19">
        <f t="shared" si="33"/>
        <v>305</v>
      </c>
      <c r="M77" s="19">
        <f t="shared" si="33"/>
        <v>0</v>
      </c>
      <c r="N77" s="19">
        <f t="shared" si="33"/>
        <v>7</v>
      </c>
      <c r="O77" s="19">
        <f t="shared" si="33"/>
        <v>16</v>
      </c>
    </row>
    <row r="78" spans="1:15" ht="12">
      <c r="A78" s="1" t="s">
        <v>35</v>
      </c>
      <c r="B78" s="23">
        <v>2</v>
      </c>
      <c r="C78" s="23">
        <v>10</v>
      </c>
      <c r="D78" s="23"/>
      <c r="E78" s="90"/>
      <c r="F78" s="23">
        <v>30</v>
      </c>
      <c r="G78" s="23">
        <v>40</v>
      </c>
      <c r="H78" s="23">
        <v>44</v>
      </c>
      <c r="I78" s="23">
        <v>35</v>
      </c>
      <c r="J78" s="23">
        <v>40</v>
      </c>
      <c r="K78" s="17">
        <f>SUM(F78:J78)</f>
        <v>189</v>
      </c>
      <c r="L78" s="91">
        <v>87</v>
      </c>
      <c r="M78" s="7"/>
      <c r="N78" s="92">
        <v>2</v>
      </c>
      <c r="O78" s="92">
        <v>15</v>
      </c>
    </row>
    <row r="79" spans="1:15" ht="12">
      <c r="A79" s="1" t="s">
        <v>36</v>
      </c>
      <c r="B79" s="23"/>
      <c r="C79" s="23"/>
      <c r="D79" s="23"/>
      <c r="E79" s="90"/>
      <c r="F79" s="23"/>
      <c r="G79" s="23"/>
      <c r="H79" s="23"/>
      <c r="I79" s="23"/>
      <c r="J79" s="23"/>
      <c r="K79" s="17"/>
      <c r="L79" s="91"/>
      <c r="M79" s="7"/>
      <c r="N79" s="92"/>
      <c r="O79" s="92"/>
    </row>
    <row r="80" spans="1:15" ht="12">
      <c r="A80" s="1" t="s">
        <v>37</v>
      </c>
      <c r="B80" s="23">
        <v>3</v>
      </c>
      <c r="C80" s="23">
        <v>20</v>
      </c>
      <c r="D80" s="23"/>
      <c r="E80" s="90"/>
      <c r="F80" s="23">
        <v>79</v>
      </c>
      <c r="G80" s="23">
        <v>95</v>
      </c>
      <c r="H80" s="23">
        <v>65</v>
      </c>
      <c r="I80" s="23">
        <v>77</v>
      </c>
      <c r="J80" s="23">
        <v>89</v>
      </c>
      <c r="K80" s="17">
        <f>SUM(F80:J80)</f>
        <v>405</v>
      </c>
      <c r="L80" s="91">
        <v>218</v>
      </c>
      <c r="M80" s="7"/>
      <c r="N80" s="92">
        <v>5</v>
      </c>
      <c r="O80" s="92">
        <v>1</v>
      </c>
    </row>
    <row r="81" spans="1:15" ht="12">
      <c r="A81" s="11" t="s">
        <v>17</v>
      </c>
      <c r="B81" s="13">
        <f aca="true" t="shared" si="34" ref="B81:O81">SUM(B82:B83)</f>
        <v>1</v>
      </c>
      <c r="C81" s="13">
        <f t="shared" si="34"/>
        <v>15</v>
      </c>
      <c r="D81" s="13">
        <f t="shared" si="34"/>
        <v>0</v>
      </c>
      <c r="E81" s="13">
        <f t="shared" si="34"/>
        <v>0</v>
      </c>
      <c r="F81" s="13">
        <f t="shared" si="34"/>
        <v>61</v>
      </c>
      <c r="G81" s="13">
        <f t="shared" si="34"/>
        <v>63</v>
      </c>
      <c r="H81" s="13">
        <f t="shared" si="34"/>
        <v>54</v>
      </c>
      <c r="I81" s="13">
        <f t="shared" si="34"/>
        <v>52</v>
      </c>
      <c r="J81" s="13">
        <f t="shared" si="34"/>
        <v>62</v>
      </c>
      <c r="K81" s="13">
        <f t="shared" si="34"/>
        <v>292</v>
      </c>
      <c r="L81" s="19">
        <f t="shared" si="34"/>
        <v>143</v>
      </c>
      <c r="M81" s="19">
        <f t="shared" si="34"/>
        <v>0</v>
      </c>
      <c r="N81" s="19">
        <f t="shared" si="34"/>
        <v>10</v>
      </c>
      <c r="O81" s="19">
        <f t="shared" si="34"/>
        <v>0</v>
      </c>
    </row>
    <row r="82" spans="1:15" ht="12">
      <c r="A82" s="1" t="s">
        <v>38</v>
      </c>
      <c r="B82" s="23"/>
      <c r="C82" s="23"/>
      <c r="D82" s="23"/>
      <c r="E82" s="90"/>
      <c r="F82" s="23"/>
      <c r="G82" s="23"/>
      <c r="H82" s="23"/>
      <c r="I82" s="23"/>
      <c r="J82" s="23"/>
      <c r="K82" s="17"/>
      <c r="L82" s="91"/>
      <c r="M82" s="7"/>
      <c r="N82" s="92"/>
      <c r="O82" s="92"/>
    </row>
    <row r="83" spans="1:15" ht="12">
      <c r="A83" s="1" t="s">
        <v>39</v>
      </c>
      <c r="B83" s="23">
        <v>1</v>
      </c>
      <c r="C83" s="23">
        <v>15</v>
      </c>
      <c r="D83" s="23"/>
      <c r="E83" s="90"/>
      <c r="F83" s="23">
        <v>61</v>
      </c>
      <c r="G83" s="23">
        <v>63</v>
      </c>
      <c r="H83" s="23">
        <v>54</v>
      </c>
      <c r="I83" s="23">
        <v>52</v>
      </c>
      <c r="J83" s="23">
        <v>62</v>
      </c>
      <c r="K83" s="17">
        <f>SUM(F83:J83)</f>
        <v>292</v>
      </c>
      <c r="L83" s="91">
        <v>143</v>
      </c>
      <c r="M83" s="7"/>
      <c r="N83" s="92">
        <v>10</v>
      </c>
      <c r="O83" s="92">
        <v>0</v>
      </c>
    </row>
    <row r="84" spans="1:15" ht="12">
      <c r="A84" s="11" t="s">
        <v>18</v>
      </c>
      <c r="B84" s="13">
        <f aca="true" t="shared" si="35" ref="B84:O84">SUM(B85:B86)</f>
        <v>3</v>
      </c>
      <c r="C84" s="13">
        <f t="shared" si="35"/>
        <v>16</v>
      </c>
      <c r="D84" s="13">
        <f t="shared" si="35"/>
        <v>0</v>
      </c>
      <c r="E84" s="13">
        <f t="shared" si="35"/>
        <v>0</v>
      </c>
      <c r="F84" s="13">
        <f t="shared" si="35"/>
        <v>68</v>
      </c>
      <c r="G84" s="13">
        <f t="shared" si="35"/>
        <v>65</v>
      </c>
      <c r="H84" s="13">
        <f t="shared" si="35"/>
        <v>65</v>
      </c>
      <c r="I84" s="13">
        <f t="shared" si="35"/>
        <v>69</v>
      </c>
      <c r="J84" s="13">
        <f t="shared" si="35"/>
        <v>80</v>
      </c>
      <c r="K84" s="13">
        <f t="shared" si="35"/>
        <v>347</v>
      </c>
      <c r="L84" s="19">
        <f t="shared" si="35"/>
        <v>163</v>
      </c>
      <c r="M84" s="19">
        <f t="shared" si="35"/>
        <v>0</v>
      </c>
      <c r="N84" s="19">
        <f t="shared" si="35"/>
        <v>4</v>
      </c>
      <c r="O84" s="19">
        <f t="shared" si="35"/>
        <v>10</v>
      </c>
    </row>
    <row r="85" spans="1:15" ht="12">
      <c r="A85" s="1" t="s">
        <v>40</v>
      </c>
      <c r="B85" s="23">
        <v>1</v>
      </c>
      <c r="C85" s="23">
        <v>5</v>
      </c>
      <c r="D85" s="23"/>
      <c r="E85" s="90"/>
      <c r="F85" s="23">
        <v>26</v>
      </c>
      <c r="G85" s="23">
        <v>26</v>
      </c>
      <c r="H85" s="23">
        <v>26</v>
      </c>
      <c r="I85" s="23">
        <v>25</v>
      </c>
      <c r="J85" s="23">
        <v>24</v>
      </c>
      <c r="K85" s="17">
        <f>SUM(F85:J85)</f>
        <v>127</v>
      </c>
      <c r="L85" s="91">
        <v>60</v>
      </c>
      <c r="M85" s="7"/>
      <c r="N85" s="92">
        <v>3</v>
      </c>
      <c r="O85" s="92">
        <v>0</v>
      </c>
    </row>
    <row r="86" spans="1:15" ht="12">
      <c r="A86" s="1" t="s">
        <v>41</v>
      </c>
      <c r="B86" s="23">
        <v>2</v>
      </c>
      <c r="C86" s="23">
        <v>11</v>
      </c>
      <c r="D86" s="23"/>
      <c r="E86" s="90"/>
      <c r="F86" s="23">
        <v>42</v>
      </c>
      <c r="G86" s="23">
        <v>39</v>
      </c>
      <c r="H86" s="23">
        <v>39</v>
      </c>
      <c r="I86" s="23">
        <v>44</v>
      </c>
      <c r="J86" s="23">
        <v>56</v>
      </c>
      <c r="K86" s="17">
        <f>SUM(F86:J86)</f>
        <v>220</v>
      </c>
      <c r="L86" s="91">
        <v>103</v>
      </c>
      <c r="M86" s="7"/>
      <c r="N86" s="92">
        <v>1</v>
      </c>
      <c r="O86" s="92">
        <v>10</v>
      </c>
    </row>
    <row r="87" spans="1:15" ht="12">
      <c r="A87" s="11" t="s">
        <v>19</v>
      </c>
      <c r="B87" s="13">
        <f>SUM(B88:B89)</f>
        <v>1</v>
      </c>
      <c r="C87" s="13">
        <f>SUM(C88:C89)</f>
        <v>9</v>
      </c>
      <c r="D87" s="13">
        <f aca="true" t="shared" si="36" ref="D87:O87">SUM(D88:D89)</f>
        <v>0</v>
      </c>
      <c r="E87" s="13">
        <f t="shared" si="36"/>
        <v>0</v>
      </c>
      <c r="F87" s="13">
        <f t="shared" si="36"/>
        <v>44</v>
      </c>
      <c r="G87" s="13">
        <f t="shared" si="36"/>
        <v>26</v>
      </c>
      <c r="H87" s="13">
        <f t="shared" si="36"/>
        <v>41</v>
      </c>
      <c r="I87" s="13">
        <f t="shared" si="36"/>
        <v>33</v>
      </c>
      <c r="J87" s="13">
        <f t="shared" si="36"/>
        <v>17</v>
      </c>
      <c r="K87" s="13">
        <f t="shared" si="36"/>
        <v>161</v>
      </c>
      <c r="L87" s="19">
        <f t="shared" si="36"/>
        <v>68</v>
      </c>
      <c r="M87" s="19">
        <f t="shared" si="36"/>
        <v>0</v>
      </c>
      <c r="N87" s="19">
        <f t="shared" si="36"/>
        <v>7</v>
      </c>
      <c r="O87" s="19">
        <f t="shared" si="36"/>
        <v>3</v>
      </c>
    </row>
    <row r="88" spans="1:15" ht="12">
      <c r="A88" s="1" t="s">
        <v>42</v>
      </c>
      <c r="B88" s="23"/>
      <c r="C88" s="23"/>
      <c r="D88" s="23"/>
      <c r="E88" s="90"/>
      <c r="F88" s="23"/>
      <c r="G88" s="23"/>
      <c r="H88" s="23"/>
      <c r="I88" s="23"/>
      <c r="J88" s="23"/>
      <c r="K88" s="17"/>
      <c r="L88" s="91"/>
      <c r="M88" s="7"/>
      <c r="N88" s="92"/>
      <c r="O88" s="92"/>
    </row>
    <row r="89" spans="1:15" ht="12">
      <c r="A89" s="1" t="s">
        <v>43</v>
      </c>
      <c r="B89" s="23">
        <v>1</v>
      </c>
      <c r="C89" s="93">
        <v>9</v>
      </c>
      <c r="D89" s="23"/>
      <c r="E89" s="90"/>
      <c r="F89" s="23">
        <v>44</v>
      </c>
      <c r="G89" s="23">
        <v>26</v>
      </c>
      <c r="H89" s="23">
        <v>41</v>
      </c>
      <c r="I89" s="23">
        <v>33</v>
      </c>
      <c r="J89" s="23">
        <v>17</v>
      </c>
      <c r="K89" s="17">
        <f>SUM(F89:J89)</f>
        <v>161</v>
      </c>
      <c r="L89" s="91">
        <v>68</v>
      </c>
      <c r="M89" s="7"/>
      <c r="N89" s="92">
        <v>7</v>
      </c>
      <c r="O89" s="92">
        <v>3</v>
      </c>
    </row>
    <row r="90" spans="1:15" ht="12">
      <c r="A90" s="12" t="s">
        <v>44</v>
      </c>
      <c r="B90" s="13">
        <f aca="true" t="shared" si="37" ref="B90:N90">B87+B84+B81+B77+B76+B73+B70+B66+B65</f>
        <v>15</v>
      </c>
      <c r="C90" s="13">
        <f t="shared" si="37"/>
        <v>105</v>
      </c>
      <c r="D90" s="13">
        <f t="shared" si="37"/>
        <v>5</v>
      </c>
      <c r="E90" s="13">
        <f t="shared" si="37"/>
        <v>0</v>
      </c>
      <c r="F90" s="13">
        <f t="shared" si="37"/>
        <v>444</v>
      </c>
      <c r="G90" s="13">
        <f t="shared" si="37"/>
        <v>454</v>
      </c>
      <c r="H90" s="13">
        <f t="shared" si="37"/>
        <v>436</v>
      </c>
      <c r="I90" s="13">
        <f t="shared" si="37"/>
        <v>433</v>
      </c>
      <c r="J90" s="13">
        <f t="shared" si="37"/>
        <v>454</v>
      </c>
      <c r="K90" s="13">
        <f t="shared" si="37"/>
        <v>2221</v>
      </c>
      <c r="L90" s="19">
        <f t="shared" si="37"/>
        <v>1087</v>
      </c>
      <c r="M90" s="19">
        <f t="shared" si="37"/>
        <v>113</v>
      </c>
      <c r="N90" s="19">
        <f t="shared" si="37"/>
        <v>36</v>
      </c>
      <c r="O90" s="19">
        <f>O87+O84+O81+O77+O76+O73+O70+O66+O65</f>
        <v>35</v>
      </c>
    </row>
    <row r="91" spans="1:15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&amp;R420030.xls</oddHeader>
    <oddFooter>&amp;LComune di Bologna - Dipartimento Programmazione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Zeros="0" zoomScalePageLayoutView="0" workbookViewId="0" topLeftCell="A1">
      <selection activeCell="N35" sqref="A1:N35"/>
    </sheetView>
  </sheetViews>
  <sheetFormatPr defaultColWidth="9.00390625" defaultRowHeight="12"/>
  <cols>
    <col min="1" max="1" width="20.875" style="0" customWidth="1"/>
    <col min="5" max="5" width="0.875" style="0" customWidth="1"/>
    <col min="11" max="11" width="10.25390625" style="0" customWidth="1"/>
    <col min="12" max="15" width="10.125" style="0" customWidth="1"/>
  </cols>
  <sheetData>
    <row r="1" spans="1:15" ht="15">
      <c r="A1" s="99" t="s">
        <v>52</v>
      </c>
      <c r="B1" s="99"/>
      <c r="C1" s="99"/>
      <c r="D1" s="99"/>
      <c r="E1" s="99"/>
      <c r="F1" s="99"/>
      <c r="G1" s="89"/>
      <c r="H1" s="102" t="s">
        <v>22</v>
      </c>
      <c r="I1" s="101"/>
      <c r="J1" s="101"/>
      <c r="K1" s="101"/>
      <c r="L1" s="101"/>
      <c r="M1" s="101"/>
      <c r="N1" s="101"/>
      <c r="O1" s="2"/>
    </row>
    <row r="2" spans="1:15" ht="15">
      <c r="A2" s="103" t="s">
        <v>63</v>
      </c>
      <c r="B2" s="99"/>
      <c r="C2" s="99"/>
      <c r="D2" s="99"/>
      <c r="E2" s="99"/>
      <c r="F2" s="99"/>
      <c r="G2" s="89"/>
      <c r="H2" s="102"/>
      <c r="I2" s="101"/>
      <c r="J2" s="101"/>
      <c r="K2" s="101"/>
      <c r="L2" s="101"/>
      <c r="M2" s="101"/>
      <c r="N2" s="101"/>
      <c r="O2" s="2"/>
    </row>
    <row r="3" spans="1:15" ht="12">
      <c r="A3" s="105" t="s">
        <v>27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41" t="s">
        <v>25</v>
      </c>
      <c r="M3" s="25" t="s">
        <v>6</v>
      </c>
      <c r="N3" s="25" t="s">
        <v>25</v>
      </c>
      <c r="O3" s="25" t="s">
        <v>21</v>
      </c>
    </row>
    <row r="4" spans="1:15" ht="13.5">
      <c r="A4" s="112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89"/>
      <c r="L4" s="26" t="s">
        <v>47</v>
      </c>
      <c r="M4" s="117" t="s">
        <v>24</v>
      </c>
      <c r="N4" s="26" t="s">
        <v>26</v>
      </c>
      <c r="O4" s="26" t="s">
        <v>23</v>
      </c>
    </row>
    <row r="5" spans="1:15" ht="12">
      <c r="A5" s="118"/>
      <c r="B5" s="118"/>
      <c r="C5" s="118"/>
      <c r="D5" s="119" t="s">
        <v>24</v>
      </c>
      <c r="E5" s="120"/>
      <c r="F5" s="121"/>
      <c r="G5" s="121"/>
      <c r="H5" s="121"/>
      <c r="I5" s="121"/>
      <c r="J5" s="121"/>
      <c r="K5" s="122"/>
      <c r="L5" s="123" t="s">
        <v>45</v>
      </c>
      <c r="M5" s="124"/>
      <c r="N5" s="122"/>
      <c r="O5" s="16" t="s">
        <v>48</v>
      </c>
    </row>
    <row r="6" spans="1:16" ht="12">
      <c r="A6" s="126" t="s">
        <v>11</v>
      </c>
      <c r="B6" s="28">
        <f>B38+B65</f>
        <v>7</v>
      </c>
      <c r="C6" s="28">
        <f>C38+C65</f>
        <v>51</v>
      </c>
      <c r="D6" s="28">
        <f>D38+D65</f>
        <v>40</v>
      </c>
      <c r="E6" s="28"/>
      <c r="F6" s="28">
        <f aca="true" t="shared" si="0" ref="F6:O6">F38+F65</f>
        <v>209</v>
      </c>
      <c r="G6" s="28">
        <f t="shared" si="0"/>
        <v>209</v>
      </c>
      <c r="H6" s="28">
        <f t="shared" si="0"/>
        <v>226</v>
      </c>
      <c r="I6" s="28">
        <f t="shared" si="0"/>
        <v>214</v>
      </c>
      <c r="J6" s="28">
        <f t="shared" si="0"/>
        <v>202</v>
      </c>
      <c r="K6" s="28">
        <f t="shared" si="0"/>
        <v>1060</v>
      </c>
      <c r="L6" s="28">
        <f t="shared" si="0"/>
        <v>489</v>
      </c>
      <c r="M6" s="28">
        <f t="shared" si="0"/>
        <v>853</v>
      </c>
      <c r="N6" s="28">
        <f t="shared" si="0"/>
        <v>45</v>
      </c>
      <c r="O6" s="28">
        <f t="shared" si="0"/>
        <v>186</v>
      </c>
      <c r="P6" s="27"/>
    </row>
    <row r="7" spans="1:16" ht="12">
      <c r="A7" s="126" t="s">
        <v>12</v>
      </c>
      <c r="B7" s="28">
        <f>B8+B9+B10</f>
        <v>12</v>
      </c>
      <c r="C7" s="28">
        <f aca="true" t="shared" si="1" ref="C7:O7">C8+C9+C10</f>
        <v>104</v>
      </c>
      <c r="D7" s="28">
        <f t="shared" si="1"/>
        <v>74</v>
      </c>
      <c r="E7" s="28">
        <f t="shared" si="1"/>
        <v>0</v>
      </c>
      <c r="F7" s="28">
        <f t="shared" si="1"/>
        <v>486</v>
      </c>
      <c r="G7" s="28">
        <f t="shared" si="1"/>
        <v>481</v>
      </c>
      <c r="H7" s="28">
        <f t="shared" si="1"/>
        <v>482</v>
      </c>
      <c r="I7" s="28">
        <f t="shared" si="1"/>
        <v>489</v>
      </c>
      <c r="J7" s="28">
        <f t="shared" si="1"/>
        <v>465</v>
      </c>
      <c r="K7" s="28">
        <f t="shared" si="1"/>
        <v>2403</v>
      </c>
      <c r="L7" s="28">
        <f t="shared" si="1"/>
        <v>1162</v>
      </c>
      <c r="M7" s="28">
        <f t="shared" si="1"/>
        <v>1705</v>
      </c>
      <c r="N7" s="28">
        <f t="shared" si="1"/>
        <v>64</v>
      </c>
      <c r="O7" s="32">
        <f t="shared" si="1"/>
        <v>615</v>
      </c>
      <c r="P7" s="27"/>
    </row>
    <row r="8" spans="1:16" ht="12">
      <c r="A8" s="127" t="s">
        <v>28</v>
      </c>
      <c r="B8" s="37">
        <f aca="true" t="shared" si="2" ref="B8:D10">B40+B67</f>
        <v>6</v>
      </c>
      <c r="C8" s="37">
        <f t="shared" si="2"/>
        <v>53</v>
      </c>
      <c r="D8" s="37">
        <f t="shared" si="2"/>
        <v>28</v>
      </c>
      <c r="E8" s="37"/>
      <c r="F8" s="37">
        <f aca="true" t="shared" si="3" ref="F8:O8">F40+F67</f>
        <v>248</v>
      </c>
      <c r="G8" s="37">
        <f t="shared" si="3"/>
        <v>229</v>
      </c>
      <c r="H8" s="37">
        <f t="shared" si="3"/>
        <v>259</v>
      </c>
      <c r="I8" s="37">
        <f t="shared" si="3"/>
        <v>250</v>
      </c>
      <c r="J8" s="37">
        <f t="shared" si="3"/>
        <v>229</v>
      </c>
      <c r="K8" s="37">
        <f t="shared" si="3"/>
        <v>1215</v>
      </c>
      <c r="L8" s="37">
        <f t="shared" si="3"/>
        <v>600</v>
      </c>
      <c r="M8" s="37">
        <f t="shared" si="3"/>
        <v>624</v>
      </c>
      <c r="N8" s="37">
        <f t="shared" si="3"/>
        <v>28</v>
      </c>
      <c r="O8" s="37">
        <f t="shared" si="3"/>
        <v>339</v>
      </c>
      <c r="P8" s="27"/>
    </row>
    <row r="9" spans="1:16" ht="12">
      <c r="A9" s="127" t="s">
        <v>29</v>
      </c>
      <c r="B9" s="37">
        <f t="shared" si="2"/>
        <v>4</v>
      </c>
      <c r="C9" s="37">
        <f t="shared" si="2"/>
        <v>31</v>
      </c>
      <c r="D9" s="37">
        <f t="shared" si="2"/>
        <v>26</v>
      </c>
      <c r="E9" s="37"/>
      <c r="F9" s="37">
        <f aca="true" t="shared" si="4" ref="F9:O9">F41+F68</f>
        <v>140</v>
      </c>
      <c r="G9" s="37">
        <f t="shared" si="4"/>
        <v>158</v>
      </c>
      <c r="H9" s="37">
        <f t="shared" si="4"/>
        <v>140</v>
      </c>
      <c r="I9" s="37">
        <f t="shared" si="4"/>
        <v>145</v>
      </c>
      <c r="J9" s="37">
        <f t="shared" si="4"/>
        <v>145</v>
      </c>
      <c r="K9" s="37">
        <f t="shared" si="4"/>
        <v>728</v>
      </c>
      <c r="L9" s="37">
        <f t="shared" si="4"/>
        <v>360</v>
      </c>
      <c r="M9" s="37">
        <f t="shared" si="4"/>
        <v>621</v>
      </c>
      <c r="N9" s="37">
        <f t="shared" si="4"/>
        <v>21</v>
      </c>
      <c r="O9" s="37">
        <f t="shared" si="4"/>
        <v>153</v>
      </c>
      <c r="P9" s="27"/>
    </row>
    <row r="10" spans="1:16" ht="12">
      <c r="A10" s="127" t="s">
        <v>30</v>
      </c>
      <c r="B10" s="37">
        <f t="shared" si="2"/>
        <v>2</v>
      </c>
      <c r="C10" s="37">
        <f t="shared" si="2"/>
        <v>20</v>
      </c>
      <c r="D10" s="37">
        <f t="shared" si="2"/>
        <v>20</v>
      </c>
      <c r="E10" s="37"/>
      <c r="F10" s="37">
        <f aca="true" t="shared" si="5" ref="F10:O10">F42+F69</f>
        <v>98</v>
      </c>
      <c r="G10" s="37">
        <f t="shared" si="5"/>
        <v>94</v>
      </c>
      <c r="H10" s="37">
        <f t="shared" si="5"/>
        <v>83</v>
      </c>
      <c r="I10" s="37">
        <f t="shared" si="5"/>
        <v>94</v>
      </c>
      <c r="J10" s="37">
        <f t="shared" si="5"/>
        <v>91</v>
      </c>
      <c r="K10" s="37">
        <f t="shared" si="5"/>
        <v>460</v>
      </c>
      <c r="L10" s="37">
        <f t="shared" si="5"/>
        <v>202</v>
      </c>
      <c r="M10" s="37">
        <f t="shared" si="5"/>
        <v>460</v>
      </c>
      <c r="N10" s="37">
        <f t="shared" si="5"/>
        <v>15</v>
      </c>
      <c r="O10" s="37">
        <f t="shared" si="5"/>
        <v>123</v>
      </c>
      <c r="P10" s="27"/>
    </row>
    <row r="11" spans="1:16" ht="12">
      <c r="A11" s="126" t="s">
        <v>13</v>
      </c>
      <c r="B11" s="28">
        <f>B12+B13</f>
        <v>5</v>
      </c>
      <c r="C11" s="28">
        <f aca="true" t="shared" si="6" ref="C11:O11">C12+C13</f>
        <v>54</v>
      </c>
      <c r="D11" s="28">
        <f t="shared" si="6"/>
        <v>30</v>
      </c>
      <c r="E11" s="28">
        <f t="shared" si="6"/>
        <v>0</v>
      </c>
      <c r="F11" s="28">
        <f t="shared" si="6"/>
        <v>244</v>
      </c>
      <c r="G11" s="28">
        <f t="shared" si="6"/>
        <v>228</v>
      </c>
      <c r="H11" s="28">
        <f t="shared" si="6"/>
        <v>231</v>
      </c>
      <c r="I11" s="28">
        <f t="shared" si="6"/>
        <v>226</v>
      </c>
      <c r="J11" s="28">
        <f t="shared" si="6"/>
        <v>236</v>
      </c>
      <c r="K11" s="28">
        <f t="shared" si="6"/>
        <v>1165</v>
      </c>
      <c r="L11" s="28">
        <f t="shared" si="6"/>
        <v>565</v>
      </c>
      <c r="M11" s="28">
        <f t="shared" si="6"/>
        <v>651</v>
      </c>
      <c r="N11" s="28">
        <f t="shared" si="6"/>
        <v>39</v>
      </c>
      <c r="O11" s="32">
        <f t="shared" si="6"/>
        <v>214</v>
      </c>
      <c r="P11" s="27"/>
    </row>
    <row r="12" spans="1:16" ht="12">
      <c r="A12" s="127" t="s">
        <v>31</v>
      </c>
      <c r="B12" s="37">
        <f aca="true" t="shared" si="7" ref="B12:D13">B44+B71</f>
        <v>2</v>
      </c>
      <c r="C12" s="37">
        <f t="shared" si="7"/>
        <v>25</v>
      </c>
      <c r="D12" s="37">
        <f t="shared" si="7"/>
        <v>14</v>
      </c>
      <c r="E12" s="37"/>
      <c r="F12" s="37">
        <f aca="true" t="shared" si="8" ref="F12:O12">F44+F71</f>
        <v>104</v>
      </c>
      <c r="G12" s="37">
        <f t="shared" si="8"/>
        <v>97</v>
      </c>
      <c r="H12" s="37">
        <f t="shared" si="8"/>
        <v>90</v>
      </c>
      <c r="I12" s="37">
        <f t="shared" si="8"/>
        <v>103</v>
      </c>
      <c r="J12" s="37">
        <f t="shared" si="8"/>
        <v>105</v>
      </c>
      <c r="K12" s="37">
        <f t="shared" si="8"/>
        <v>499</v>
      </c>
      <c r="L12" s="37">
        <f t="shared" si="8"/>
        <v>250</v>
      </c>
      <c r="M12" s="37">
        <f t="shared" si="8"/>
        <v>280</v>
      </c>
      <c r="N12" s="37">
        <f t="shared" si="8"/>
        <v>23</v>
      </c>
      <c r="O12" s="37">
        <f t="shared" si="8"/>
        <v>140</v>
      </c>
      <c r="P12" s="27"/>
    </row>
    <row r="13" spans="1:16" ht="12">
      <c r="A13" s="127" t="s">
        <v>32</v>
      </c>
      <c r="B13" s="37">
        <f t="shared" si="7"/>
        <v>3</v>
      </c>
      <c r="C13" s="37">
        <f t="shared" si="7"/>
        <v>29</v>
      </c>
      <c r="D13" s="37">
        <f t="shared" si="7"/>
        <v>16</v>
      </c>
      <c r="E13" s="37"/>
      <c r="F13" s="37">
        <f aca="true" t="shared" si="9" ref="F13:O13">F45+F72</f>
        <v>140</v>
      </c>
      <c r="G13" s="37">
        <f t="shared" si="9"/>
        <v>131</v>
      </c>
      <c r="H13" s="37">
        <f t="shared" si="9"/>
        <v>141</v>
      </c>
      <c r="I13" s="37">
        <f t="shared" si="9"/>
        <v>123</v>
      </c>
      <c r="J13" s="37">
        <f t="shared" si="9"/>
        <v>131</v>
      </c>
      <c r="K13" s="37">
        <f t="shared" si="9"/>
        <v>666</v>
      </c>
      <c r="L13" s="37">
        <f t="shared" si="9"/>
        <v>315</v>
      </c>
      <c r="M13" s="37">
        <f t="shared" si="9"/>
        <v>371</v>
      </c>
      <c r="N13" s="37">
        <f t="shared" si="9"/>
        <v>16</v>
      </c>
      <c r="O13" s="37">
        <f t="shared" si="9"/>
        <v>74</v>
      </c>
      <c r="P13" s="27"/>
    </row>
    <row r="14" spans="1:16" ht="12">
      <c r="A14" s="126" t="s">
        <v>14</v>
      </c>
      <c r="B14" s="28">
        <f aca="true" t="shared" si="10" ref="B14:O14">B15+B16</f>
        <v>6</v>
      </c>
      <c r="C14" s="28">
        <f t="shared" si="10"/>
        <v>50</v>
      </c>
      <c r="D14" s="28">
        <f t="shared" si="10"/>
        <v>31</v>
      </c>
      <c r="E14" s="28">
        <f t="shared" si="10"/>
        <v>0</v>
      </c>
      <c r="F14" s="28">
        <f t="shared" si="10"/>
        <v>254</v>
      </c>
      <c r="G14" s="28">
        <f t="shared" si="10"/>
        <v>231</v>
      </c>
      <c r="H14" s="28">
        <f t="shared" si="10"/>
        <v>229</v>
      </c>
      <c r="I14" s="28">
        <f t="shared" si="10"/>
        <v>209</v>
      </c>
      <c r="J14" s="28">
        <f t="shared" si="10"/>
        <v>229</v>
      </c>
      <c r="K14" s="28">
        <f t="shared" si="10"/>
        <v>1152</v>
      </c>
      <c r="L14" s="28">
        <f t="shared" si="10"/>
        <v>588</v>
      </c>
      <c r="M14" s="28">
        <f t="shared" si="10"/>
        <v>721</v>
      </c>
      <c r="N14" s="28">
        <f t="shared" si="10"/>
        <v>38</v>
      </c>
      <c r="O14" s="32">
        <f t="shared" si="10"/>
        <v>220</v>
      </c>
      <c r="P14" s="27"/>
    </row>
    <row r="15" spans="1:16" ht="12">
      <c r="A15" s="127" t="s">
        <v>33</v>
      </c>
      <c r="B15" s="37">
        <f aca="true" t="shared" si="11" ref="B15:D17">B47+B74</f>
        <v>3</v>
      </c>
      <c r="C15" s="37">
        <f t="shared" si="11"/>
        <v>26</v>
      </c>
      <c r="D15" s="37">
        <f t="shared" si="11"/>
        <v>16</v>
      </c>
      <c r="E15" s="37"/>
      <c r="F15" s="37">
        <f aca="true" t="shared" si="12" ref="F15:O15">F47+F74</f>
        <v>141</v>
      </c>
      <c r="G15" s="37">
        <f t="shared" si="12"/>
        <v>125</v>
      </c>
      <c r="H15" s="37">
        <f t="shared" si="12"/>
        <v>125</v>
      </c>
      <c r="I15" s="37">
        <f t="shared" si="12"/>
        <v>127</v>
      </c>
      <c r="J15" s="37">
        <f t="shared" si="12"/>
        <v>121</v>
      </c>
      <c r="K15" s="37">
        <f t="shared" si="12"/>
        <v>639</v>
      </c>
      <c r="L15" s="37">
        <f t="shared" si="12"/>
        <v>319</v>
      </c>
      <c r="M15" s="37">
        <f t="shared" si="12"/>
        <v>389</v>
      </c>
      <c r="N15" s="37">
        <f t="shared" si="12"/>
        <v>22</v>
      </c>
      <c r="O15" s="37">
        <f t="shared" si="12"/>
        <v>124</v>
      </c>
      <c r="P15" s="27"/>
    </row>
    <row r="16" spans="1:16" ht="12">
      <c r="A16" s="127" t="s">
        <v>34</v>
      </c>
      <c r="B16" s="37">
        <f t="shared" si="11"/>
        <v>3</v>
      </c>
      <c r="C16" s="37">
        <f t="shared" si="11"/>
        <v>24</v>
      </c>
      <c r="D16" s="37">
        <f t="shared" si="11"/>
        <v>15</v>
      </c>
      <c r="E16" s="37"/>
      <c r="F16" s="37">
        <f aca="true" t="shared" si="13" ref="F16:O16">F48+F75</f>
        <v>113</v>
      </c>
      <c r="G16" s="37">
        <f t="shared" si="13"/>
        <v>106</v>
      </c>
      <c r="H16" s="37">
        <f t="shared" si="13"/>
        <v>104</v>
      </c>
      <c r="I16" s="37">
        <f t="shared" si="13"/>
        <v>82</v>
      </c>
      <c r="J16" s="37">
        <f t="shared" si="13"/>
        <v>108</v>
      </c>
      <c r="K16" s="37">
        <f t="shared" si="13"/>
        <v>513</v>
      </c>
      <c r="L16" s="37">
        <f t="shared" si="13"/>
        <v>269</v>
      </c>
      <c r="M16" s="37">
        <f t="shared" si="13"/>
        <v>332</v>
      </c>
      <c r="N16" s="37">
        <f t="shared" si="13"/>
        <v>16</v>
      </c>
      <c r="O16" s="37">
        <f t="shared" si="13"/>
        <v>96</v>
      </c>
      <c r="P16" s="27"/>
    </row>
    <row r="17" spans="1:16" ht="12">
      <c r="A17" s="126" t="s">
        <v>15</v>
      </c>
      <c r="B17" s="28">
        <f t="shared" si="11"/>
        <v>5</v>
      </c>
      <c r="C17" s="28">
        <f t="shared" si="11"/>
        <v>50</v>
      </c>
      <c r="D17" s="28">
        <f t="shared" si="11"/>
        <v>36</v>
      </c>
      <c r="E17" s="28"/>
      <c r="F17" s="28">
        <f aca="true" t="shared" si="14" ref="F17:O17">F49+F76</f>
        <v>203</v>
      </c>
      <c r="G17" s="28">
        <f t="shared" si="14"/>
        <v>209</v>
      </c>
      <c r="H17" s="28">
        <f t="shared" si="14"/>
        <v>210</v>
      </c>
      <c r="I17" s="28">
        <f t="shared" si="14"/>
        <v>192</v>
      </c>
      <c r="J17" s="28">
        <f t="shared" si="14"/>
        <v>215</v>
      </c>
      <c r="K17" s="28">
        <f t="shared" si="14"/>
        <v>1029</v>
      </c>
      <c r="L17" s="28">
        <f t="shared" si="14"/>
        <v>499</v>
      </c>
      <c r="M17" s="28">
        <f t="shared" si="14"/>
        <v>746</v>
      </c>
      <c r="N17" s="28">
        <f t="shared" si="14"/>
        <v>33</v>
      </c>
      <c r="O17" s="28">
        <f t="shared" si="14"/>
        <v>354</v>
      </c>
      <c r="P17" s="27"/>
    </row>
    <row r="18" spans="1:16" ht="12">
      <c r="A18" s="126" t="s">
        <v>16</v>
      </c>
      <c r="B18" s="28">
        <f aca="true" t="shared" si="15" ref="B18:O18">B19+B20+B21</f>
        <v>11</v>
      </c>
      <c r="C18" s="28">
        <f t="shared" si="15"/>
        <v>108</v>
      </c>
      <c r="D18" s="28">
        <f t="shared" si="15"/>
        <v>22</v>
      </c>
      <c r="E18" s="28">
        <f t="shared" si="15"/>
        <v>0</v>
      </c>
      <c r="F18" s="28">
        <f t="shared" si="15"/>
        <v>462</v>
      </c>
      <c r="G18" s="28">
        <f t="shared" si="15"/>
        <v>475</v>
      </c>
      <c r="H18" s="28">
        <f t="shared" si="15"/>
        <v>444</v>
      </c>
      <c r="I18" s="28">
        <f t="shared" si="15"/>
        <v>459</v>
      </c>
      <c r="J18" s="28">
        <f t="shared" si="15"/>
        <v>486</v>
      </c>
      <c r="K18" s="28">
        <f t="shared" si="15"/>
        <v>2326</v>
      </c>
      <c r="L18" s="28">
        <f t="shared" si="15"/>
        <v>1159</v>
      </c>
      <c r="M18" s="28">
        <f t="shared" si="15"/>
        <v>502</v>
      </c>
      <c r="N18" s="28">
        <f t="shared" si="15"/>
        <v>44</v>
      </c>
      <c r="O18" s="32">
        <f t="shared" si="15"/>
        <v>218</v>
      </c>
      <c r="P18" s="27"/>
    </row>
    <row r="19" spans="1:16" ht="12">
      <c r="A19" s="127" t="s">
        <v>35</v>
      </c>
      <c r="B19" s="37">
        <f aca="true" t="shared" si="16" ref="B19:D21">B51+B78</f>
        <v>3</v>
      </c>
      <c r="C19" s="37">
        <f t="shared" si="16"/>
        <v>22</v>
      </c>
      <c r="D19" s="37">
        <f t="shared" si="16"/>
        <v>12</v>
      </c>
      <c r="E19" s="37"/>
      <c r="F19" s="37">
        <f aca="true" t="shared" si="17" ref="F19:O19">F51+F78</f>
        <v>79</v>
      </c>
      <c r="G19" s="37">
        <f t="shared" si="17"/>
        <v>107</v>
      </c>
      <c r="H19" s="37">
        <f t="shared" si="17"/>
        <v>74</v>
      </c>
      <c r="I19" s="37">
        <f t="shared" si="17"/>
        <v>79</v>
      </c>
      <c r="J19" s="37">
        <f t="shared" si="17"/>
        <v>83</v>
      </c>
      <c r="K19" s="37">
        <f t="shared" si="17"/>
        <v>422</v>
      </c>
      <c r="L19" s="37">
        <f t="shared" si="17"/>
        <v>204</v>
      </c>
      <c r="M19" s="37">
        <f t="shared" si="17"/>
        <v>257</v>
      </c>
      <c r="N19" s="37">
        <f t="shared" si="17"/>
        <v>9</v>
      </c>
      <c r="O19" s="37">
        <f t="shared" si="17"/>
        <v>26</v>
      </c>
      <c r="P19" s="27"/>
    </row>
    <row r="20" spans="1:16" ht="12">
      <c r="A20" s="127" t="s">
        <v>36</v>
      </c>
      <c r="B20" s="37">
        <f t="shared" si="16"/>
        <v>1</v>
      </c>
      <c r="C20" s="37">
        <f t="shared" si="16"/>
        <v>20</v>
      </c>
      <c r="D20" s="37">
        <f t="shared" si="16"/>
        <v>0</v>
      </c>
      <c r="E20" s="37"/>
      <c r="F20" s="37">
        <f aca="true" t="shared" si="18" ref="F20:O20">F52+F79</f>
        <v>91</v>
      </c>
      <c r="G20" s="37">
        <f t="shared" si="18"/>
        <v>100</v>
      </c>
      <c r="H20" s="37">
        <f t="shared" si="18"/>
        <v>90</v>
      </c>
      <c r="I20" s="37">
        <f t="shared" si="18"/>
        <v>78</v>
      </c>
      <c r="J20" s="37">
        <f t="shared" si="18"/>
        <v>99</v>
      </c>
      <c r="K20" s="37">
        <f t="shared" si="18"/>
        <v>458</v>
      </c>
      <c r="L20" s="37">
        <f t="shared" si="18"/>
        <v>235</v>
      </c>
      <c r="M20" s="37">
        <f t="shared" si="18"/>
        <v>0</v>
      </c>
      <c r="N20" s="37">
        <f t="shared" si="18"/>
        <v>6</v>
      </c>
      <c r="O20" s="37">
        <f t="shared" si="18"/>
        <v>35</v>
      </c>
      <c r="P20" s="27"/>
    </row>
    <row r="21" spans="1:16" ht="12">
      <c r="A21" s="127" t="s">
        <v>37</v>
      </c>
      <c r="B21" s="37">
        <f t="shared" si="16"/>
        <v>7</v>
      </c>
      <c r="C21" s="37">
        <f t="shared" si="16"/>
        <v>66</v>
      </c>
      <c r="D21" s="37">
        <f t="shared" si="16"/>
        <v>10</v>
      </c>
      <c r="E21" s="37"/>
      <c r="F21" s="37">
        <f aca="true" t="shared" si="19" ref="F21:O21">F53+F80</f>
        <v>292</v>
      </c>
      <c r="G21" s="37">
        <f t="shared" si="19"/>
        <v>268</v>
      </c>
      <c r="H21" s="37">
        <f t="shared" si="19"/>
        <v>280</v>
      </c>
      <c r="I21" s="37">
        <f t="shared" si="19"/>
        <v>302</v>
      </c>
      <c r="J21" s="37">
        <f t="shared" si="19"/>
        <v>304</v>
      </c>
      <c r="K21" s="37">
        <f t="shared" si="19"/>
        <v>1446</v>
      </c>
      <c r="L21" s="37">
        <f t="shared" si="19"/>
        <v>720</v>
      </c>
      <c r="M21" s="37">
        <f t="shared" si="19"/>
        <v>245</v>
      </c>
      <c r="N21" s="37">
        <f t="shared" si="19"/>
        <v>29</v>
      </c>
      <c r="O21" s="37">
        <f t="shared" si="19"/>
        <v>157</v>
      </c>
      <c r="P21" s="27"/>
    </row>
    <row r="22" spans="1:16" ht="12">
      <c r="A22" s="126" t="s">
        <v>17</v>
      </c>
      <c r="B22" s="28">
        <f aca="true" t="shared" si="20" ref="B22:O22">B23+B24</f>
        <v>8</v>
      </c>
      <c r="C22" s="28">
        <f t="shared" si="20"/>
        <v>75</v>
      </c>
      <c r="D22" s="28">
        <f t="shared" si="20"/>
        <v>42</v>
      </c>
      <c r="E22" s="28">
        <f t="shared" si="20"/>
        <v>0</v>
      </c>
      <c r="F22" s="28">
        <f t="shared" si="20"/>
        <v>311</v>
      </c>
      <c r="G22" s="28">
        <f t="shared" si="20"/>
        <v>287</v>
      </c>
      <c r="H22" s="28">
        <f t="shared" si="20"/>
        <v>295</v>
      </c>
      <c r="I22" s="28">
        <f t="shared" si="20"/>
        <v>322</v>
      </c>
      <c r="J22" s="28">
        <f t="shared" si="20"/>
        <v>305</v>
      </c>
      <c r="K22" s="28">
        <f t="shared" si="20"/>
        <v>1520</v>
      </c>
      <c r="L22" s="28">
        <f t="shared" si="20"/>
        <v>719</v>
      </c>
      <c r="M22" s="28">
        <f t="shared" si="20"/>
        <v>877</v>
      </c>
      <c r="N22" s="28">
        <f t="shared" si="20"/>
        <v>57</v>
      </c>
      <c r="O22" s="32">
        <f t="shared" si="20"/>
        <v>292</v>
      </c>
      <c r="P22" s="27"/>
    </row>
    <row r="23" spans="1:16" ht="12">
      <c r="A23" s="127" t="s">
        <v>38</v>
      </c>
      <c r="B23" s="37">
        <f aca="true" t="shared" si="21" ref="B23:D24">B55+B82</f>
        <v>2</v>
      </c>
      <c r="C23" s="37">
        <f t="shared" si="21"/>
        <v>16</v>
      </c>
      <c r="D23" s="37">
        <f t="shared" si="21"/>
        <v>8</v>
      </c>
      <c r="E23" s="37"/>
      <c r="F23" s="37">
        <f aca="true" t="shared" si="22" ref="F23:O23">F55+F82</f>
        <v>60</v>
      </c>
      <c r="G23" s="37">
        <f t="shared" si="22"/>
        <v>52</v>
      </c>
      <c r="H23" s="37">
        <f t="shared" si="22"/>
        <v>66</v>
      </c>
      <c r="I23" s="37">
        <f t="shared" si="22"/>
        <v>72</v>
      </c>
      <c r="J23" s="37">
        <f t="shared" si="22"/>
        <v>63</v>
      </c>
      <c r="K23" s="37">
        <f t="shared" si="22"/>
        <v>313</v>
      </c>
      <c r="L23" s="37">
        <f t="shared" si="22"/>
        <v>152</v>
      </c>
      <c r="M23" s="37">
        <f t="shared" si="22"/>
        <v>174</v>
      </c>
      <c r="N23" s="37">
        <f t="shared" si="22"/>
        <v>9</v>
      </c>
      <c r="O23" s="37">
        <f t="shared" si="22"/>
        <v>87</v>
      </c>
      <c r="P23" s="27"/>
    </row>
    <row r="24" spans="1:16" ht="12">
      <c r="A24" s="127" t="s">
        <v>39</v>
      </c>
      <c r="B24" s="37">
        <f t="shared" si="21"/>
        <v>6</v>
      </c>
      <c r="C24" s="37">
        <f t="shared" si="21"/>
        <v>59</v>
      </c>
      <c r="D24" s="37">
        <f t="shared" si="21"/>
        <v>34</v>
      </c>
      <c r="E24" s="37"/>
      <c r="F24" s="37">
        <f aca="true" t="shared" si="23" ref="F24:O24">F56+F83</f>
        <v>251</v>
      </c>
      <c r="G24" s="37">
        <f t="shared" si="23"/>
        <v>235</v>
      </c>
      <c r="H24" s="37">
        <f t="shared" si="23"/>
        <v>229</v>
      </c>
      <c r="I24" s="37">
        <f t="shared" si="23"/>
        <v>250</v>
      </c>
      <c r="J24" s="37">
        <f t="shared" si="23"/>
        <v>242</v>
      </c>
      <c r="K24" s="37">
        <f t="shared" si="23"/>
        <v>1207</v>
      </c>
      <c r="L24" s="37">
        <f t="shared" si="23"/>
        <v>567</v>
      </c>
      <c r="M24" s="37">
        <f t="shared" si="23"/>
        <v>703</v>
      </c>
      <c r="N24" s="37">
        <f t="shared" si="23"/>
        <v>48</v>
      </c>
      <c r="O24" s="37">
        <f t="shared" si="23"/>
        <v>205</v>
      </c>
      <c r="P24" s="27"/>
    </row>
    <row r="25" spans="1:16" ht="12">
      <c r="A25" s="126" t="s">
        <v>18</v>
      </c>
      <c r="B25" s="28">
        <f aca="true" t="shared" si="24" ref="B25:O25">B26+B27</f>
        <v>8</v>
      </c>
      <c r="C25" s="28">
        <f t="shared" si="24"/>
        <v>68</v>
      </c>
      <c r="D25" s="28">
        <f t="shared" si="24"/>
        <v>41</v>
      </c>
      <c r="E25" s="28">
        <f t="shared" si="24"/>
        <v>0</v>
      </c>
      <c r="F25" s="28">
        <f t="shared" si="24"/>
        <v>292</v>
      </c>
      <c r="G25" s="28">
        <f t="shared" si="24"/>
        <v>284</v>
      </c>
      <c r="H25" s="28">
        <f t="shared" si="24"/>
        <v>271</v>
      </c>
      <c r="I25" s="28">
        <f t="shared" si="24"/>
        <v>293</v>
      </c>
      <c r="J25" s="28">
        <f t="shared" si="24"/>
        <v>328</v>
      </c>
      <c r="K25" s="28">
        <f t="shared" si="24"/>
        <v>1468</v>
      </c>
      <c r="L25" s="28">
        <f t="shared" si="24"/>
        <v>724</v>
      </c>
      <c r="M25" s="28">
        <f t="shared" si="24"/>
        <v>920</v>
      </c>
      <c r="N25" s="28">
        <f t="shared" si="24"/>
        <v>20</v>
      </c>
      <c r="O25" s="32">
        <f t="shared" si="24"/>
        <v>132</v>
      </c>
      <c r="P25" s="27"/>
    </row>
    <row r="26" spans="1:16" ht="12">
      <c r="A26" s="127" t="s">
        <v>40</v>
      </c>
      <c r="B26" s="37">
        <f aca="true" t="shared" si="25" ref="B26:D27">B58+B85</f>
        <v>5</v>
      </c>
      <c r="C26" s="37">
        <f t="shared" si="25"/>
        <v>46</v>
      </c>
      <c r="D26" s="37">
        <f t="shared" si="25"/>
        <v>31</v>
      </c>
      <c r="E26" s="37"/>
      <c r="F26" s="37">
        <f aca="true" t="shared" si="26" ref="F26:O26">F58+F85</f>
        <v>210</v>
      </c>
      <c r="G26" s="37">
        <f t="shared" si="26"/>
        <v>212</v>
      </c>
      <c r="H26" s="37">
        <f t="shared" si="26"/>
        <v>192</v>
      </c>
      <c r="I26" s="37">
        <f t="shared" si="26"/>
        <v>208</v>
      </c>
      <c r="J26" s="37">
        <f t="shared" si="26"/>
        <v>234</v>
      </c>
      <c r="K26" s="37">
        <f t="shared" si="26"/>
        <v>1056</v>
      </c>
      <c r="L26" s="37">
        <f t="shared" si="26"/>
        <v>528</v>
      </c>
      <c r="M26" s="37">
        <f t="shared" si="26"/>
        <v>730</v>
      </c>
      <c r="N26" s="37">
        <f t="shared" si="26"/>
        <v>14</v>
      </c>
      <c r="O26" s="37">
        <f t="shared" si="26"/>
        <v>66</v>
      </c>
      <c r="P26" s="27"/>
    </row>
    <row r="27" spans="1:16" ht="12">
      <c r="A27" s="127" t="s">
        <v>41</v>
      </c>
      <c r="B27" s="37">
        <f t="shared" si="25"/>
        <v>3</v>
      </c>
      <c r="C27" s="37">
        <f t="shared" si="25"/>
        <v>22</v>
      </c>
      <c r="D27" s="37">
        <f t="shared" si="25"/>
        <v>10</v>
      </c>
      <c r="E27" s="37"/>
      <c r="F27" s="37">
        <f aca="true" t="shared" si="27" ref="F27:O27">F59+F86</f>
        <v>82</v>
      </c>
      <c r="G27" s="37">
        <f t="shared" si="27"/>
        <v>72</v>
      </c>
      <c r="H27" s="37">
        <f t="shared" si="27"/>
        <v>79</v>
      </c>
      <c r="I27" s="37">
        <f t="shared" si="27"/>
        <v>85</v>
      </c>
      <c r="J27" s="37">
        <f t="shared" si="27"/>
        <v>94</v>
      </c>
      <c r="K27" s="37">
        <f t="shared" si="27"/>
        <v>412</v>
      </c>
      <c r="L27" s="37">
        <f t="shared" si="27"/>
        <v>196</v>
      </c>
      <c r="M27" s="37">
        <f t="shared" si="27"/>
        <v>190</v>
      </c>
      <c r="N27" s="37">
        <f t="shared" si="27"/>
        <v>6</v>
      </c>
      <c r="O27" s="37">
        <f t="shared" si="27"/>
        <v>66</v>
      </c>
      <c r="P27" s="27"/>
    </row>
    <row r="28" spans="1:16" ht="12">
      <c r="A28" s="126" t="s">
        <v>19</v>
      </c>
      <c r="B28" s="28">
        <f aca="true" t="shared" si="28" ref="B28:O28">B29+B30</f>
        <v>9</v>
      </c>
      <c r="C28" s="28">
        <f t="shared" si="28"/>
        <v>95</v>
      </c>
      <c r="D28" s="28">
        <f t="shared" si="28"/>
        <v>60</v>
      </c>
      <c r="E28" s="28">
        <f t="shared" si="28"/>
        <v>0</v>
      </c>
      <c r="F28" s="28">
        <f t="shared" si="28"/>
        <v>418</v>
      </c>
      <c r="G28" s="28">
        <f t="shared" si="28"/>
        <v>388</v>
      </c>
      <c r="H28" s="28">
        <f t="shared" si="28"/>
        <v>436</v>
      </c>
      <c r="I28" s="28">
        <f t="shared" si="28"/>
        <v>399</v>
      </c>
      <c r="J28" s="28">
        <f t="shared" si="28"/>
        <v>382</v>
      </c>
      <c r="K28" s="28">
        <f t="shared" si="28"/>
        <v>2023</v>
      </c>
      <c r="L28" s="28">
        <f t="shared" si="28"/>
        <v>968</v>
      </c>
      <c r="M28" s="28">
        <f t="shared" si="28"/>
        <v>1323</v>
      </c>
      <c r="N28" s="28">
        <f t="shared" si="28"/>
        <v>59</v>
      </c>
      <c r="O28" s="32">
        <f t="shared" si="28"/>
        <v>282</v>
      </c>
      <c r="P28" s="27"/>
    </row>
    <row r="29" spans="1:16" ht="12">
      <c r="A29" s="127" t="s">
        <v>42</v>
      </c>
      <c r="B29" s="37">
        <f aca="true" t="shared" si="29" ref="B29:D30">B61+B88</f>
        <v>5</v>
      </c>
      <c r="C29" s="37">
        <f t="shared" si="29"/>
        <v>58</v>
      </c>
      <c r="D29" s="37">
        <f t="shared" si="29"/>
        <v>43</v>
      </c>
      <c r="E29" s="37"/>
      <c r="F29" s="37">
        <f aca="true" t="shared" si="30" ref="F29:O29">F61+F88</f>
        <v>277</v>
      </c>
      <c r="G29" s="37">
        <f t="shared" si="30"/>
        <v>238</v>
      </c>
      <c r="H29" s="37">
        <f t="shared" si="30"/>
        <v>262</v>
      </c>
      <c r="I29" s="37">
        <f t="shared" si="30"/>
        <v>245</v>
      </c>
      <c r="J29" s="37">
        <f t="shared" si="30"/>
        <v>247</v>
      </c>
      <c r="K29" s="37">
        <f t="shared" si="30"/>
        <v>1269</v>
      </c>
      <c r="L29" s="37">
        <f t="shared" si="30"/>
        <v>606</v>
      </c>
      <c r="M29" s="37">
        <f t="shared" si="30"/>
        <v>935</v>
      </c>
      <c r="N29" s="37">
        <f t="shared" si="30"/>
        <v>42</v>
      </c>
      <c r="O29" s="37">
        <f t="shared" si="30"/>
        <v>186</v>
      </c>
      <c r="P29" s="27"/>
    </row>
    <row r="30" spans="1:16" ht="12">
      <c r="A30" s="127" t="s">
        <v>43</v>
      </c>
      <c r="B30" s="37">
        <f t="shared" si="29"/>
        <v>4</v>
      </c>
      <c r="C30" s="37">
        <f t="shared" si="29"/>
        <v>37</v>
      </c>
      <c r="D30" s="37">
        <f t="shared" si="29"/>
        <v>17</v>
      </c>
      <c r="E30" s="37"/>
      <c r="F30" s="37">
        <f aca="true" t="shared" si="31" ref="F30:O30">F62+F89</f>
        <v>141</v>
      </c>
      <c r="G30" s="37">
        <f t="shared" si="31"/>
        <v>150</v>
      </c>
      <c r="H30" s="37">
        <f t="shared" si="31"/>
        <v>174</v>
      </c>
      <c r="I30" s="37">
        <f t="shared" si="31"/>
        <v>154</v>
      </c>
      <c r="J30" s="37">
        <f t="shared" si="31"/>
        <v>135</v>
      </c>
      <c r="K30" s="37">
        <f t="shared" si="31"/>
        <v>754</v>
      </c>
      <c r="L30" s="37">
        <f t="shared" si="31"/>
        <v>362</v>
      </c>
      <c r="M30" s="37">
        <f t="shared" si="31"/>
        <v>388</v>
      </c>
      <c r="N30" s="37">
        <f t="shared" si="31"/>
        <v>17</v>
      </c>
      <c r="O30" s="37">
        <f t="shared" si="31"/>
        <v>96</v>
      </c>
      <c r="P30" s="27"/>
    </row>
    <row r="31" spans="1:16" ht="12">
      <c r="A31" s="128" t="s">
        <v>44</v>
      </c>
      <c r="B31" s="28">
        <f>B6+B7+B11+B14+B17+B18+B22+B25+B28</f>
        <v>71</v>
      </c>
      <c r="C31" s="28">
        <f>C6+C7+C11+C14+C17+C18+C22+C25+C28</f>
        <v>655</v>
      </c>
      <c r="D31" s="28">
        <f>D6+D7+D11+D14+D17+D18+D22+D25+D28</f>
        <v>376</v>
      </c>
      <c r="E31" s="28">
        <f>E6+E7+E11+E14+E18+E22+E25+E28</f>
        <v>0</v>
      </c>
      <c r="F31" s="28">
        <f aca="true" t="shared" si="32" ref="F31:O31">F6+F7+F11+F14+F17+F18+F22+F25+F28</f>
        <v>2879</v>
      </c>
      <c r="G31" s="28">
        <f t="shared" si="32"/>
        <v>2792</v>
      </c>
      <c r="H31" s="28">
        <f t="shared" si="32"/>
        <v>2824</v>
      </c>
      <c r="I31" s="28">
        <f t="shared" si="32"/>
        <v>2803</v>
      </c>
      <c r="J31" s="28">
        <f t="shared" si="32"/>
        <v>2848</v>
      </c>
      <c r="K31" s="28">
        <f t="shared" si="32"/>
        <v>14146</v>
      </c>
      <c r="L31" s="28">
        <f t="shared" si="32"/>
        <v>6873</v>
      </c>
      <c r="M31" s="28">
        <f t="shared" si="32"/>
        <v>8298</v>
      </c>
      <c r="N31" s="28">
        <f t="shared" si="32"/>
        <v>399</v>
      </c>
      <c r="O31" s="32">
        <f t="shared" si="32"/>
        <v>2513</v>
      </c>
      <c r="P31" s="27"/>
    </row>
    <row r="32" spans="1:16" ht="3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"/>
      <c r="P32" s="27"/>
    </row>
    <row r="33" spans="1:15" ht="12">
      <c r="A33" s="130" t="s">
        <v>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0"/>
    </row>
    <row r="34" spans="1:15" ht="12">
      <c r="A34" s="130" t="s">
        <v>49</v>
      </c>
      <c r="B34" s="131"/>
      <c r="C34" s="131"/>
      <c r="D34" s="131"/>
      <c r="E34" s="131"/>
      <c r="F34" s="131"/>
      <c r="G34" s="90"/>
      <c r="H34" s="131"/>
      <c r="I34" s="131"/>
      <c r="J34" s="131"/>
      <c r="K34" s="131"/>
      <c r="L34" s="131"/>
      <c r="M34" s="131"/>
      <c r="N34" s="131"/>
      <c r="O34" s="10"/>
    </row>
    <row r="35" spans="1:15" ht="12">
      <c r="A35" s="132" t="s">
        <v>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11" t="s">
        <v>11</v>
      </c>
      <c r="B38" s="42">
        <v>5</v>
      </c>
      <c r="C38" s="42">
        <v>40</v>
      </c>
      <c r="D38" s="43">
        <v>40</v>
      </c>
      <c r="E38" s="42"/>
      <c r="F38" s="42">
        <v>171</v>
      </c>
      <c r="G38" s="42">
        <v>170</v>
      </c>
      <c r="H38" s="42">
        <v>186</v>
      </c>
      <c r="I38" s="42">
        <v>176</v>
      </c>
      <c r="J38" s="42">
        <v>150</v>
      </c>
      <c r="K38" s="44">
        <f>F38+G38+H38+I38+J38</f>
        <v>853</v>
      </c>
      <c r="L38" s="47">
        <v>404</v>
      </c>
      <c r="M38" s="46">
        <v>853</v>
      </c>
      <c r="N38" s="47">
        <v>41</v>
      </c>
      <c r="O38" s="47">
        <v>182</v>
      </c>
    </row>
    <row r="39" spans="1:15" ht="12">
      <c r="A39" s="11" t="s">
        <v>12</v>
      </c>
      <c r="B39" s="42">
        <f aca="true" t="shared" si="33" ref="B39:O39">SUM(B40:B42)</f>
        <v>11</v>
      </c>
      <c r="C39" s="42">
        <f t="shared" si="33"/>
        <v>94</v>
      </c>
      <c r="D39" s="43">
        <f t="shared" si="33"/>
        <v>74</v>
      </c>
      <c r="E39" s="42">
        <f t="shared" si="33"/>
        <v>0</v>
      </c>
      <c r="F39" s="42">
        <f t="shared" si="33"/>
        <v>428</v>
      </c>
      <c r="G39" s="42">
        <f t="shared" si="33"/>
        <v>423</v>
      </c>
      <c r="H39" s="42">
        <f t="shared" si="33"/>
        <v>426</v>
      </c>
      <c r="I39" s="42">
        <f t="shared" si="33"/>
        <v>436</v>
      </c>
      <c r="J39" s="42">
        <f t="shared" si="33"/>
        <v>411</v>
      </c>
      <c r="K39" s="42">
        <f t="shared" si="33"/>
        <v>2124</v>
      </c>
      <c r="L39" s="43">
        <f t="shared" si="33"/>
        <v>1011</v>
      </c>
      <c r="M39" s="43">
        <f t="shared" si="33"/>
        <v>1705</v>
      </c>
      <c r="N39" s="43">
        <f t="shared" si="33"/>
        <v>62</v>
      </c>
      <c r="O39" s="43">
        <f t="shared" si="33"/>
        <v>613</v>
      </c>
    </row>
    <row r="40" spans="1:15" ht="12">
      <c r="A40" s="1" t="s">
        <v>28</v>
      </c>
      <c r="B40" s="58">
        <v>5</v>
      </c>
      <c r="C40" s="94">
        <v>43</v>
      </c>
      <c r="D40" s="52">
        <v>28</v>
      </c>
      <c r="E40" s="95"/>
      <c r="F40" s="58">
        <v>190</v>
      </c>
      <c r="G40" s="58">
        <v>171</v>
      </c>
      <c r="H40" s="58">
        <v>203</v>
      </c>
      <c r="I40" s="58">
        <v>197</v>
      </c>
      <c r="J40" s="58">
        <v>175</v>
      </c>
      <c r="K40" s="54">
        <f>J40+I40+H40+G40+F40</f>
        <v>936</v>
      </c>
      <c r="L40" s="55">
        <v>449</v>
      </c>
      <c r="M40" s="56">
        <v>624</v>
      </c>
      <c r="N40" s="57">
        <v>26</v>
      </c>
      <c r="O40" s="57">
        <v>337</v>
      </c>
    </row>
    <row r="41" spans="1:15" ht="12">
      <c r="A41" s="1" t="s">
        <v>29</v>
      </c>
      <c r="B41" s="58">
        <v>4</v>
      </c>
      <c r="C41" s="58">
        <v>31</v>
      </c>
      <c r="D41" s="61">
        <v>26</v>
      </c>
      <c r="E41" s="95"/>
      <c r="F41" s="58">
        <v>140</v>
      </c>
      <c r="G41" s="58">
        <v>158</v>
      </c>
      <c r="H41" s="58">
        <v>140</v>
      </c>
      <c r="I41" s="58">
        <v>145</v>
      </c>
      <c r="J41" s="58">
        <v>145</v>
      </c>
      <c r="K41" s="54">
        <f>J41+I41+H41+G41+F41</f>
        <v>728</v>
      </c>
      <c r="L41" s="55">
        <v>360</v>
      </c>
      <c r="M41" s="56">
        <v>621</v>
      </c>
      <c r="N41" s="57">
        <v>21</v>
      </c>
      <c r="O41" s="57">
        <v>153</v>
      </c>
    </row>
    <row r="42" spans="1:15" ht="12">
      <c r="A42" s="1" t="s">
        <v>30</v>
      </c>
      <c r="B42" s="58">
        <v>2</v>
      </c>
      <c r="C42" s="58">
        <v>20</v>
      </c>
      <c r="D42" s="61">
        <v>20</v>
      </c>
      <c r="E42" s="95"/>
      <c r="F42" s="58">
        <v>98</v>
      </c>
      <c r="G42" s="58">
        <v>94</v>
      </c>
      <c r="H42" s="58">
        <v>83</v>
      </c>
      <c r="I42" s="58">
        <v>94</v>
      </c>
      <c r="J42" s="58">
        <v>91</v>
      </c>
      <c r="K42" s="54">
        <f>J42+I42+H42+G42+F42</f>
        <v>460</v>
      </c>
      <c r="L42" s="55">
        <v>202</v>
      </c>
      <c r="M42" s="56">
        <v>460</v>
      </c>
      <c r="N42" s="57">
        <v>15</v>
      </c>
      <c r="O42" s="57">
        <v>123</v>
      </c>
    </row>
    <row r="43" spans="1:15" ht="12">
      <c r="A43" s="11" t="s">
        <v>13</v>
      </c>
      <c r="B43" s="42">
        <f aca="true" t="shared" si="34" ref="B43:O43">SUM(B44:B45)</f>
        <v>3</v>
      </c>
      <c r="C43" s="42">
        <f t="shared" si="34"/>
        <v>39</v>
      </c>
      <c r="D43" s="43">
        <f t="shared" si="34"/>
        <v>25</v>
      </c>
      <c r="E43" s="42">
        <f t="shared" si="34"/>
        <v>0</v>
      </c>
      <c r="F43" s="42">
        <f t="shared" si="34"/>
        <v>172</v>
      </c>
      <c r="G43" s="42">
        <f t="shared" si="34"/>
        <v>155</v>
      </c>
      <c r="H43" s="42">
        <f t="shared" si="34"/>
        <v>155</v>
      </c>
      <c r="I43" s="42">
        <f t="shared" si="34"/>
        <v>152</v>
      </c>
      <c r="J43" s="42">
        <f t="shared" si="34"/>
        <v>170</v>
      </c>
      <c r="K43" s="44">
        <f>F43+G43+H43+I43+J43</f>
        <v>804</v>
      </c>
      <c r="L43" s="43">
        <f t="shared" si="34"/>
        <v>392</v>
      </c>
      <c r="M43" s="43">
        <f t="shared" si="34"/>
        <v>532</v>
      </c>
      <c r="N43" s="43">
        <f t="shared" si="34"/>
        <v>35</v>
      </c>
      <c r="O43" s="43">
        <f t="shared" si="34"/>
        <v>204</v>
      </c>
    </row>
    <row r="44" spans="1:15" ht="12">
      <c r="A44" s="1" t="s">
        <v>31</v>
      </c>
      <c r="B44" s="58">
        <v>2</v>
      </c>
      <c r="C44" s="58">
        <v>25</v>
      </c>
      <c r="D44" s="61">
        <v>14</v>
      </c>
      <c r="E44" s="95"/>
      <c r="F44" s="58">
        <v>104</v>
      </c>
      <c r="G44" s="58">
        <v>97</v>
      </c>
      <c r="H44" s="58">
        <v>90</v>
      </c>
      <c r="I44" s="58">
        <v>103</v>
      </c>
      <c r="J44" s="58">
        <v>105</v>
      </c>
      <c r="K44" s="54">
        <f>J44+I44+H44+G44+F44</f>
        <v>499</v>
      </c>
      <c r="L44" s="55">
        <v>250</v>
      </c>
      <c r="M44" s="62">
        <v>280</v>
      </c>
      <c r="N44" s="57">
        <v>23</v>
      </c>
      <c r="O44" s="57">
        <v>140</v>
      </c>
    </row>
    <row r="45" spans="1:15" ht="12">
      <c r="A45" s="1" t="s">
        <v>32</v>
      </c>
      <c r="B45" s="58">
        <v>1</v>
      </c>
      <c r="C45" s="58">
        <v>14</v>
      </c>
      <c r="D45" s="61">
        <v>11</v>
      </c>
      <c r="E45" s="95"/>
      <c r="F45" s="58">
        <v>68</v>
      </c>
      <c r="G45" s="58">
        <v>58</v>
      </c>
      <c r="H45" s="58">
        <v>65</v>
      </c>
      <c r="I45" s="58">
        <v>49</v>
      </c>
      <c r="J45" s="58">
        <v>65</v>
      </c>
      <c r="K45" s="54">
        <f>J45+I45+H45+G45+F45</f>
        <v>305</v>
      </c>
      <c r="L45" s="55">
        <v>142</v>
      </c>
      <c r="M45" s="62">
        <v>252</v>
      </c>
      <c r="N45" s="57">
        <v>12</v>
      </c>
      <c r="O45" s="57">
        <v>64</v>
      </c>
    </row>
    <row r="46" spans="1:15" ht="12">
      <c r="A46" s="11" t="s">
        <v>14</v>
      </c>
      <c r="B46" s="42">
        <f aca="true" t="shared" si="35" ref="B46:O46">SUM(B47:B48)</f>
        <v>6</v>
      </c>
      <c r="C46" s="42">
        <f t="shared" si="35"/>
        <v>50</v>
      </c>
      <c r="D46" s="43">
        <f t="shared" si="35"/>
        <v>31</v>
      </c>
      <c r="E46" s="42">
        <f t="shared" si="35"/>
        <v>0</v>
      </c>
      <c r="F46" s="42">
        <f t="shared" si="35"/>
        <v>254</v>
      </c>
      <c r="G46" s="42">
        <f t="shared" si="35"/>
        <v>231</v>
      </c>
      <c r="H46" s="42">
        <f t="shared" si="35"/>
        <v>229</v>
      </c>
      <c r="I46" s="42">
        <f t="shared" si="35"/>
        <v>209</v>
      </c>
      <c r="J46" s="42">
        <f t="shared" si="35"/>
        <v>229</v>
      </c>
      <c r="K46" s="44">
        <f>F46+G46+H46+I46+J46</f>
        <v>1152</v>
      </c>
      <c r="L46" s="43">
        <f t="shared" si="35"/>
        <v>588</v>
      </c>
      <c r="M46" s="43">
        <f>SUM(M47:M48)</f>
        <v>721</v>
      </c>
      <c r="N46" s="43">
        <f t="shared" si="35"/>
        <v>38</v>
      </c>
      <c r="O46" s="43">
        <f t="shared" si="35"/>
        <v>220</v>
      </c>
    </row>
    <row r="47" spans="1:15" ht="12">
      <c r="A47" s="1" t="s">
        <v>33</v>
      </c>
      <c r="B47" s="58">
        <v>3</v>
      </c>
      <c r="C47" s="58">
        <v>26</v>
      </c>
      <c r="D47" s="61">
        <v>16</v>
      </c>
      <c r="E47" s="95"/>
      <c r="F47" s="58">
        <v>141</v>
      </c>
      <c r="G47" s="58">
        <v>125</v>
      </c>
      <c r="H47" s="58">
        <v>125</v>
      </c>
      <c r="I47" s="58">
        <v>127</v>
      </c>
      <c r="J47" s="58">
        <v>121</v>
      </c>
      <c r="K47" s="54">
        <f>J47+I47+H47+G47+F47</f>
        <v>639</v>
      </c>
      <c r="L47" s="55">
        <v>319</v>
      </c>
      <c r="M47" s="62">
        <v>389</v>
      </c>
      <c r="N47" s="57">
        <v>22</v>
      </c>
      <c r="O47" s="57">
        <v>124</v>
      </c>
    </row>
    <row r="48" spans="1:15" ht="12">
      <c r="A48" s="1" t="s">
        <v>34</v>
      </c>
      <c r="B48" s="58">
        <v>3</v>
      </c>
      <c r="C48" s="58">
        <v>24</v>
      </c>
      <c r="D48" s="61">
        <v>15</v>
      </c>
      <c r="E48" s="95"/>
      <c r="F48" s="58">
        <v>113</v>
      </c>
      <c r="G48" s="58">
        <v>106</v>
      </c>
      <c r="H48" s="58">
        <v>104</v>
      </c>
      <c r="I48" s="58">
        <v>82</v>
      </c>
      <c r="J48" s="58">
        <v>108</v>
      </c>
      <c r="K48" s="54">
        <f>J48+I48+H48+G48+F48</f>
        <v>513</v>
      </c>
      <c r="L48" s="55">
        <v>269</v>
      </c>
      <c r="M48" s="62">
        <v>332</v>
      </c>
      <c r="N48" s="62">
        <v>16</v>
      </c>
      <c r="O48" s="57">
        <v>96</v>
      </c>
    </row>
    <row r="49" spans="1:15" ht="12">
      <c r="A49" s="11" t="s">
        <v>15</v>
      </c>
      <c r="B49" s="42">
        <v>5</v>
      </c>
      <c r="C49" s="42">
        <v>50</v>
      </c>
      <c r="D49" s="43">
        <v>36</v>
      </c>
      <c r="E49" s="63"/>
      <c r="F49" s="42">
        <v>203</v>
      </c>
      <c r="G49" s="42">
        <v>209</v>
      </c>
      <c r="H49" s="42">
        <v>210</v>
      </c>
      <c r="I49" s="42">
        <v>192</v>
      </c>
      <c r="J49" s="42">
        <v>215</v>
      </c>
      <c r="K49" s="44">
        <f>J49+I49+H49+G49+F49</f>
        <v>1029</v>
      </c>
      <c r="L49" s="47">
        <v>499</v>
      </c>
      <c r="M49" s="65">
        <v>746</v>
      </c>
      <c r="N49" s="66">
        <v>33</v>
      </c>
      <c r="O49" s="66">
        <v>354</v>
      </c>
    </row>
    <row r="50" spans="1:15" ht="12">
      <c r="A50" s="11" t="s">
        <v>16</v>
      </c>
      <c r="B50" s="42">
        <f aca="true" t="shared" si="36" ref="B50:O50">SUM(B51:B53)</f>
        <v>6</v>
      </c>
      <c r="C50" s="42">
        <f t="shared" si="36"/>
        <v>78</v>
      </c>
      <c r="D50" s="43">
        <f t="shared" si="36"/>
        <v>22</v>
      </c>
      <c r="E50" s="42">
        <f t="shared" si="36"/>
        <v>0</v>
      </c>
      <c r="F50" s="42">
        <f t="shared" si="36"/>
        <v>342</v>
      </c>
      <c r="G50" s="42">
        <f t="shared" si="36"/>
        <v>364</v>
      </c>
      <c r="H50" s="42">
        <f t="shared" si="36"/>
        <v>339</v>
      </c>
      <c r="I50" s="42">
        <f t="shared" si="36"/>
        <v>335</v>
      </c>
      <c r="J50" s="42">
        <f t="shared" si="36"/>
        <v>375</v>
      </c>
      <c r="K50" s="44">
        <f>F50+G50+H50+I50+J50</f>
        <v>1755</v>
      </c>
      <c r="L50" s="43">
        <f t="shared" si="36"/>
        <v>851</v>
      </c>
      <c r="M50" s="43">
        <f t="shared" si="36"/>
        <v>502</v>
      </c>
      <c r="N50" s="43">
        <f t="shared" si="36"/>
        <v>33</v>
      </c>
      <c r="O50" s="43">
        <f t="shared" si="36"/>
        <v>207</v>
      </c>
    </row>
    <row r="51" spans="1:15" ht="12">
      <c r="A51" s="1" t="s">
        <v>35</v>
      </c>
      <c r="B51" s="58">
        <v>1</v>
      </c>
      <c r="C51" s="58">
        <v>12</v>
      </c>
      <c r="D51" s="61">
        <v>12</v>
      </c>
      <c r="E51" s="95"/>
      <c r="F51" s="58">
        <v>50</v>
      </c>
      <c r="G51" s="58">
        <v>69</v>
      </c>
      <c r="H51" s="58">
        <v>45</v>
      </c>
      <c r="I51" s="58">
        <v>42</v>
      </c>
      <c r="J51" s="58">
        <v>51</v>
      </c>
      <c r="K51" s="54">
        <f>J51+I51+H51+G51+F51</f>
        <v>257</v>
      </c>
      <c r="L51" s="55">
        <v>121</v>
      </c>
      <c r="M51" s="62">
        <v>257</v>
      </c>
      <c r="N51" s="57">
        <v>6</v>
      </c>
      <c r="O51" s="57">
        <v>18</v>
      </c>
    </row>
    <row r="52" spans="1:15" ht="12">
      <c r="A52" s="1" t="s">
        <v>36</v>
      </c>
      <c r="B52" s="58">
        <v>1</v>
      </c>
      <c r="C52" s="58">
        <v>20</v>
      </c>
      <c r="D52" s="61">
        <v>0</v>
      </c>
      <c r="E52" s="95"/>
      <c r="F52" s="58">
        <v>91</v>
      </c>
      <c r="G52" s="58">
        <v>100</v>
      </c>
      <c r="H52" s="58">
        <v>90</v>
      </c>
      <c r="I52" s="58">
        <v>78</v>
      </c>
      <c r="J52" s="58">
        <v>99</v>
      </c>
      <c r="K52" s="54">
        <f>J52+I52+H52+G52+F52</f>
        <v>458</v>
      </c>
      <c r="L52" s="55">
        <v>235</v>
      </c>
      <c r="M52" s="62">
        <v>0</v>
      </c>
      <c r="N52" s="57">
        <v>6</v>
      </c>
      <c r="O52" s="57">
        <v>35</v>
      </c>
    </row>
    <row r="53" spans="1:15" ht="12">
      <c r="A53" s="1" t="s">
        <v>37</v>
      </c>
      <c r="B53" s="58">
        <v>4</v>
      </c>
      <c r="C53" s="58">
        <v>46</v>
      </c>
      <c r="D53" s="61">
        <v>10</v>
      </c>
      <c r="E53" s="95"/>
      <c r="F53" s="58">
        <v>201</v>
      </c>
      <c r="G53" s="58">
        <v>195</v>
      </c>
      <c r="H53" s="58">
        <v>204</v>
      </c>
      <c r="I53" s="58">
        <v>215</v>
      </c>
      <c r="J53" s="58">
        <v>225</v>
      </c>
      <c r="K53" s="54">
        <f>J53+I53+H53+G53+F53</f>
        <v>1040</v>
      </c>
      <c r="L53" s="55">
        <v>495</v>
      </c>
      <c r="M53" s="62">
        <v>245</v>
      </c>
      <c r="N53" s="57">
        <v>21</v>
      </c>
      <c r="O53" s="57">
        <v>154</v>
      </c>
    </row>
    <row r="54" spans="1:15" ht="12">
      <c r="A54" s="11" t="s">
        <v>17</v>
      </c>
      <c r="B54" s="42">
        <f aca="true" t="shared" si="37" ref="B54:O54">SUM(B55:B56)</f>
        <v>7</v>
      </c>
      <c r="C54" s="42">
        <f t="shared" si="37"/>
        <v>60</v>
      </c>
      <c r="D54" s="43">
        <f t="shared" si="37"/>
        <v>42</v>
      </c>
      <c r="E54" s="42">
        <f t="shared" si="37"/>
        <v>0</v>
      </c>
      <c r="F54" s="42">
        <f t="shared" si="37"/>
        <v>251</v>
      </c>
      <c r="G54" s="42">
        <f t="shared" si="37"/>
        <v>234</v>
      </c>
      <c r="H54" s="42">
        <f t="shared" si="37"/>
        <v>241</v>
      </c>
      <c r="I54" s="42">
        <f t="shared" si="37"/>
        <v>259</v>
      </c>
      <c r="J54" s="42">
        <f t="shared" si="37"/>
        <v>247</v>
      </c>
      <c r="K54" s="44">
        <f>F54+G54+H54+I54+J54</f>
        <v>1232</v>
      </c>
      <c r="L54" s="43">
        <f t="shared" si="37"/>
        <v>573</v>
      </c>
      <c r="M54" s="43">
        <f t="shared" si="37"/>
        <v>877</v>
      </c>
      <c r="N54" s="43">
        <f t="shared" si="37"/>
        <v>47</v>
      </c>
      <c r="O54" s="43">
        <f t="shared" si="37"/>
        <v>292</v>
      </c>
    </row>
    <row r="55" spans="1:15" ht="12">
      <c r="A55" s="1" t="s">
        <v>38</v>
      </c>
      <c r="B55" s="58">
        <v>2</v>
      </c>
      <c r="C55" s="58">
        <v>16</v>
      </c>
      <c r="D55" s="61">
        <v>8</v>
      </c>
      <c r="E55" s="95"/>
      <c r="F55" s="58">
        <v>60</v>
      </c>
      <c r="G55" s="58">
        <v>52</v>
      </c>
      <c r="H55" s="58">
        <v>66</v>
      </c>
      <c r="I55" s="58">
        <v>72</v>
      </c>
      <c r="J55" s="58">
        <v>63</v>
      </c>
      <c r="K55" s="54">
        <f>J55+I55+H55+G55+F55</f>
        <v>313</v>
      </c>
      <c r="L55" s="55">
        <v>152</v>
      </c>
      <c r="M55" s="62">
        <v>174</v>
      </c>
      <c r="N55" s="57">
        <v>9</v>
      </c>
      <c r="O55" s="57">
        <v>87</v>
      </c>
    </row>
    <row r="56" spans="1:15" ht="12">
      <c r="A56" s="1" t="s">
        <v>39</v>
      </c>
      <c r="B56" s="58">
        <v>5</v>
      </c>
      <c r="C56" s="58">
        <v>44</v>
      </c>
      <c r="D56" s="61">
        <v>34</v>
      </c>
      <c r="E56" s="95"/>
      <c r="F56" s="58">
        <v>191</v>
      </c>
      <c r="G56" s="58">
        <v>182</v>
      </c>
      <c r="H56" s="58">
        <v>175</v>
      </c>
      <c r="I56" s="58">
        <v>187</v>
      </c>
      <c r="J56" s="58">
        <v>184</v>
      </c>
      <c r="K56" s="54">
        <f>J56+I56+H56+G56+F56</f>
        <v>919</v>
      </c>
      <c r="L56" s="55">
        <v>421</v>
      </c>
      <c r="M56" s="62">
        <v>703</v>
      </c>
      <c r="N56" s="57">
        <v>38</v>
      </c>
      <c r="O56" s="57">
        <v>205</v>
      </c>
    </row>
    <row r="57" spans="1:15" ht="12">
      <c r="A57" s="11" t="s">
        <v>18</v>
      </c>
      <c r="B57" s="42">
        <f aca="true" t="shared" si="38" ref="B57:N57">SUM(B58:B59)</f>
        <v>5</v>
      </c>
      <c r="C57" s="42">
        <f t="shared" si="38"/>
        <v>51</v>
      </c>
      <c r="D57" s="43">
        <f t="shared" si="38"/>
        <v>41</v>
      </c>
      <c r="E57" s="42">
        <f t="shared" si="38"/>
        <v>0</v>
      </c>
      <c r="F57" s="42">
        <f t="shared" si="38"/>
        <v>229</v>
      </c>
      <c r="G57" s="42">
        <f t="shared" si="38"/>
        <v>224</v>
      </c>
      <c r="H57" s="42">
        <f t="shared" si="38"/>
        <v>199</v>
      </c>
      <c r="I57" s="42">
        <f t="shared" si="38"/>
        <v>219</v>
      </c>
      <c r="J57" s="42">
        <f t="shared" si="38"/>
        <v>259</v>
      </c>
      <c r="K57" s="44">
        <f>F57+G57+H57+I57+J57</f>
        <v>1130</v>
      </c>
      <c r="L57" s="43">
        <f t="shared" si="38"/>
        <v>554</v>
      </c>
      <c r="M57" s="43">
        <f t="shared" si="38"/>
        <v>920</v>
      </c>
      <c r="N57" s="43">
        <f t="shared" si="38"/>
        <v>17</v>
      </c>
      <c r="O57" s="43">
        <f>SUM(O58:O59)</f>
        <v>122</v>
      </c>
    </row>
    <row r="58" spans="1:15" ht="12">
      <c r="A58" s="1" t="s">
        <v>40</v>
      </c>
      <c r="B58" s="58">
        <v>4</v>
      </c>
      <c r="C58" s="58">
        <v>41</v>
      </c>
      <c r="D58" s="61">
        <v>31</v>
      </c>
      <c r="E58" s="95"/>
      <c r="F58" s="58">
        <v>186</v>
      </c>
      <c r="G58" s="58">
        <v>188</v>
      </c>
      <c r="H58" s="58">
        <v>166</v>
      </c>
      <c r="I58" s="58">
        <v>186</v>
      </c>
      <c r="J58" s="58">
        <v>214</v>
      </c>
      <c r="K58" s="54">
        <f>J58+I58+H58+G58+F58</f>
        <v>940</v>
      </c>
      <c r="L58" s="55">
        <v>467</v>
      </c>
      <c r="M58" s="62">
        <v>730</v>
      </c>
      <c r="N58" s="57">
        <v>12</v>
      </c>
      <c r="O58" s="57">
        <v>66</v>
      </c>
    </row>
    <row r="59" spans="1:15" ht="12">
      <c r="A59" s="1" t="s">
        <v>41</v>
      </c>
      <c r="B59" s="58">
        <v>1</v>
      </c>
      <c r="C59" s="58">
        <v>10</v>
      </c>
      <c r="D59" s="61">
        <v>10</v>
      </c>
      <c r="E59" s="95"/>
      <c r="F59" s="58">
        <v>43</v>
      </c>
      <c r="G59" s="58">
        <v>36</v>
      </c>
      <c r="H59" s="58">
        <v>33</v>
      </c>
      <c r="I59" s="58">
        <v>33</v>
      </c>
      <c r="J59" s="58">
        <v>45</v>
      </c>
      <c r="K59" s="54">
        <f>J59+I59+H59+G59+F59</f>
        <v>190</v>
      </c>
      <c r="L59" s="55">
        <v>87</v>
      </c>
      <c r="M59" s="62">
        <v>190</v>
      </c>
      <c r="N59" s="57">
        <v>5</v>
      </c>
      <c r="O59" s="57">
        <v>56</v>
      </c>
    </row>
    <row r="60" spans="1:15" ht="12">
      <c r="A60" s="11" t="s">
        <v>19</v>
      </c>
      <c r="B60" s="42">
        <f aca="true" t="shared" si="39" ref="B60:O60">SUM(B61:B62)</f>
        <v>8</v>
      </c>
      <c r="C60" s="42">
        <f t="shared" si="39"/>
        <v>87</v>
      </c>
      <c r="D60" s="43">
        <f t="shared" si="39"/>
        <v>60</v>
      </c>
      <c r="E60" s="42">
        <f t="shared" si="39"/>
        <v>0</v>
      </c>
      <c r="F60" s="42">
        <f t="shared" si="39"/>
        <v>392</v>
      </c>
      <c r="G60" s="42">
        <f t="shared" si="39"/>
        <v>350</v>
      </c>
      <c r="H60" s="42">
        <f t="shared" si="39"/>
        <v>403</v>
      </c>
      <c r="I60" s="42">
        <f t="shared" si="39"/>
        <v>379</v>
      </c>
      <c r="J60" s="42">
        <f t="shared" si="39"/>
        <v>364</v>
      </c>
      <c r="K60" s="44">
        <f>F60+G60+H60+I60+J60</f>
        <v>1888</v>
      </c>
      <c r="L60" s="43">
        <f t="shared" si="39"/>
        <v>915</v>
      </c>
      <c r="M60" s="43">
        <f t="shared" si="39"/>
        <v>1323</v>
      </c>
      <c r="N60" s="43">
        <f t="shared" si="39"/>
        <v>52</v>
      </c>
      <c r="O60" s="43">
        <f t="shared" si="39"/>
        <v>280</v>
      </c>
    </row>
    <row r="61" spans="1:15" ht="12">
      <c r="A61" s="1" t="s">
        <v>42</v>
      </c>
      <c r="B61" s="58">
        <v>5</v>
      </c>
      <c r="C61" s="58">
        <v>58</v>
      </c>
      <c r="D61" s="61">
        <v>43</v>
      </c>
      <c r="E61" s="95"/>
      <c r="F61" s="58">
        <v>277</v>
      </c>
      <c r="G61" s="58">
        <v>238</v>
      </c>
      <c r="H61" s="58">
        <v>262</v>
      </c>
      <c r="I61" s="58">
        <v>245</v>
      </c>
      <c r="J61" s="58">
        <v>247</v>
      </c>
      <c r="K61" s="54">
        <f>J61+I61+H61+G61+F61</f>
        <v>1269</v>
      </c>
      <c r="L61" s="55">
        <v>606</v>
      </c>
      <c r="M61" s="62">
        <v>935</v>
      </c>
      <c r="N61" s="57">
        <v>42</v>
      </c>
      <c r="O61" s="57">
        <v>186</v>
      </c>
    </row>
    <row r="62" spans="1:15" ht="12">
      <c r="A62" s="1" t="s">
        <v>43</v>
      </c>
      <c r="B62" s="58">
        <v>3</v>
      </c>
      <c r="C62" s="58">
        <v>29</v>
      </c>
      <c r="D62" s="61">
        <v>17</v>
      </c>
      <c r="E62" s="95"/>
      <c r="F62" s="58">
        <v>115</v>
      </c>
      <c r="G62" s="58">
        <v>112</v>
      </c>
      <c r="H62" s="58">
        <v>141</v>
      </c>
      <c r="I62" s="58">
        <v>134</v>
      </c>
      <c r="J62" s="58">
        <v>117</v>
      </c>
      <c r="K62" s="54">
        <f>J62+I62+H62+G62+F62</f>
        <v>619</v>
      </c>
      <c r="L62" s="55">
        <v>309</v>
      </c>
      <c r="M62" s="62">
        <v>388</v>
      </c>
      <c r="N62" s="57">
        <v>10</v>
      </c>
      <c r="O62" s="57">
        <v>94</v>
      </c>
    </row>
    <row r="63" spans="1:15" ht="12">
      <c r="A63" s="12" t="s">
        <v>44</v>
      </c>
      <c r="B63" s="28">
        <f aca="true" t="shared" si="40" ref="B63:N63">B60+B57+B54+B50+B49+B46+B43+B39+B38</f>
        <v>56</v>
      </c>
      <c r="C63" s="28">
        <f t="shared" si="40"/>
        <v>549</v>
      </c>
      <c r="D63" s="29">
        <f t="shared" si="40"/>
        <v>371</v>
      </c>
      <c r="E63" s="28">
        <f t="shared" si="40"/>
        <v>0</v>
      </c>
      <c r="F63" s="28">
        <f t="shared" si="40"/>
        <v>2442</v>
      </c>
      <c r="G63" s="28">
        <f t="shared" si="40"/>
        <v>2360</v>
      </c>
      <c r="H63" s="28">
        <f t="shared" si="40"/>
        <v>2388</v>
      </c>
      <c r="I63" s="28">
        <f t="shared" si="40"/>
        <v>2357</v>
      </c>
      <c r="J63" s="28">
        <f t="shared" si="40"/>
        <v>2420</v>
      </c>
      <c r="K63" s="28">
        <f>K60+K57+K54+K50+K49+K46+K43+K39+K38</f>
        <v>11967</v>
      </c>
      <c r="L63" s="29">
        <f t="shared" si="40"/>
        <v>5787</v>
      </c>
      <c r="M63" s="29">
        <f t="shared" si="40"/>
        <v>8179</v>
      </c>
      <c r="N63" s="29">
        <f t="shared" si="40"/>
        <v>358</v>
      </c>
      <c r="O63" s="29">
        <f>O60+O57+O54+O50+O49+O46+O43+O39+O38</f>
        <v>2474</v>
      </c>
    </row>
    <row r="64" spans="1:15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">
      <c r="A65" s="11" t="s">
        <v>11</v>
      </c>
      <c r="B65" s="13">
        <v>2</v>
      </c>
      <c r="C65" s="13">
        <v>11</v>
      </c>
      <c r="D65" s="13"/>
      <c r="E65" s="13"/>
      <c r="F65" s="13">
        <v>38</v>
      </c>
      <c r="G65" s="13">
        <v>39</v>
      </c>
      <c r="H65" s="13">
        <v>40</v>
      </c>
      <c r="I65" s="13">
        <v>38</v>
      </c>
      <c r="J65" s="13">
        <v>52</v>
      </c>
      <c r="K65" s="14">
        <f>SUM(F65:J65)</f>
        <v>207</v>
      </c>
      <c r="L65" s="18">
        <v>85</v>
      </c>
      <c r="M65" s="5"/>
      <c r="N65" s="18">
        <v>4</v>
      </c>
      <c r="O65" s="18">
        <v>4</v>
      </c>
    </row>
    <row r="66" spans="1:15" ht="12">
      <c r="A66" s="11" t="s">
        <v>12</v>
      </c>
      <c r="B66" s="13">
        <f aca="true" t="shared" si="41" ref="B66:O66">SUM(B67:B69)</f>
        <v>1</v>
      </c>
      <c r="C66" s="13">
        <f t="shared" si="41"/>
        <v>10</v>
      </c>
      <c r="D66" s="13">
        <f t="shared" si="41"/>
        <v>0</v>
      </c>
      <c r="E66" s="13">
        <f t="shared" si="41"/>
        <v>0</v>
      </c>
      <c r="F66" s="13">
        <f t="shared" si="41"/>
        <v>58</v>
      </c>
      <c r="G66" s="13">
        <f t="shared" si="41"/>
        <v>58</v>
      </c>
      <c r="H66" s="13">
        <f t="shared" si="41"/>
        <v>56</v>
      </c>
      <c r="I66" s="13">
        <f t="shared" si="41"/>
        <v>53</v>
      </c>
      <c r="J66" s="13">
        <f t="shared" si="41"/>
        <v>54</v>
      </c>
      <c r="K66" s="13">
        <f t="shared" si="41"/>
        <v>279</v>
      </c>
      <c r="L66" s="19">
        <f t="shared" si="41"/>
        <v>151</v>
      </c>
      <c r="M66" s="19">
        <f t="shared" si="41"/>
        <v>0</v>
      </c>
      <c r="N66" s="19">
        <f t="shared" si="41"/>
        <v>2</v>
      </c>
      <c r="O66" s="19">
        <f t="shared" si="41"/>
        <v>2</v>
      </c>
    </row>
    <row r="67" spans="1:15" ht="12">
      <c r="A67" s="1" t="s">
        <v>28</v>
      </c>
      <c r="B67" s="23">
        <v>1</v>
      </c>
      <c r="C67" s="89">
        <v>10</v>
      </c>
      <c r="D67" s="89"/>
      <c r="E67" s="90"/>
      <c r="F67" s="23">
        <v>58</v>
      </c>
      <c r="G67" s="23">
        <v>58</v>
      </c>
      <c r="H67" s="23">
        <v>56</v>
      </c>
      <c r="I67" s="23">
        <v>53</v>
      </c>
      <c r="J67" s="23">
        <v>54</v>
      </c>
      <c r="K67" s="17">
        <f>SUM(F67:J67)</f>
        <v>279</v>
      </c>
      <c r="L67" s="91">
        <v>151</v>
      </c>
      <c r="M67" s="6"/>
      <c r="N67" s="92">
        <v>2</v>
      </c>
      <c r="O67" s="92">
        <v>2</v>
      </c>
    </row>
    <row r="68" spans="1:15" ht="12">
      <c r="A68" s="1" t="s">
        <v>29</v>
      </c>
      <c r="B68" s="23"/>
      <c r="C68" s="23"/>
      <c r="D68" s="23"/>
      <c r="E68" s="90"/>
      <c r="F68" s="23"/>
      <c r="G68" s="23"/>
      <c r="H68" s="23"/>
      <c r="I68" s="23"/>
      <c r="J68" s="23"/>
      <c r="K68" s="17"/>
      <c r="L68" s="91"/>
      <c r="M68" s="6"/>
      <c r="N68" s="92"/>
      <c r="O68" s="92"/>
    </row>
    <row r="69" spans="1:15" ht="12">
      <c r="A69" s="1" t="s">
        <v>30</v>
      </c>
      <c r="B69" s="23"/>
      <c r="C69" s="23"/>
      <c r="D69" s="23"/>
      <c r="E69" s="90"/>
      <c r="F69" s="23"/>
      <c r="G69" s="23"/>
      <c r="H69" s="23"/>
      <c r="I69" s="23"/>
      <c r="J69" s="23"/>
      <c r="K69" s="17"/>
      <c r="L69" s="91"/>
      <c r="M69" s="6"/>
      <c r="N69" s="92"/>
      <c r="O69" s="92"/>
    </row>
    <row r="70" spans="1:15" ht="12">
      <c r="A70" s="11" t="s">
        <v>13</v>
      </c>
      <c r="B70" s="13">
        <f aca="true" t="shared" si="42" ref="B70:O70">SUM(B71:B72)</f>
        <v>2</v>
      </c>
      <c r="C70" s="13">
        <f t="shared" si="42"/>
        <v>15</v>
      </c>
      <c r="D70" s="13">
        <f t="shared" si="42"/>
        <v>5</v>
      </c>
      <c r="E70" s="13">
        <f t="shared" si="42"/>
        <v>0</v>
      </c>
      <c r="F70" s="13">
        <f t="shared" si="42"/>
        <v>72</v>
      </c>
      <c r="G70" s="13">
        <f t="shared" si="42"/>
        <v>73</v>
      </c>
      <c r="H70" s="13">
        <f t="shared" si="42"/>
        <v>76</v>
      </c>
      <c r="I70" s="13">
        <f t="shared" si="42"/>
        <v>74</v>
      </c>
      <c r="J70" s="13">
        <f t="shared" si="42"/>
        <v>66</v>
      </c>
      <c r="K70" s="13">
        <f t="shared" si="42"/>
        <v>361</v>
      </c>
      <c r="L70" s="19">
        <f t="shared" si="42"/>
        <v>173</v>
      </c>
      <c r="M70" s="19">
        <f t="shared" si="42"/>
        <v>119</v>
      </c>
      <c r="N70" s="19">
        <f t="shared" si="42"/>
        <v>4</v>
      </c>
      <c r="O70" s="19">
        <f t="shared" si="42"/>
        <v>10</v>
      </c>
    </row>
    <row r="71" spans="1:15" ht="12">
      <c r="A71" s="1" t="s">
        <v>31</v>
      </c>
      <c r="B71" s="23"/>
      <c r="C71" s="23"/>
      <c r="D71" s="23"/>
      <c r="E71" s="90"/>
      <c r="F71" s="23"/>
      <c r="G71" s="23"/>
      <c r="H71" s="23"/>
      <c r="I71" s="23"/>
      <c r="J71" s="23"/>
      <c r="K71" s="17"/>
      <c r="L71" s="91"/>
      <c r="M71" s="7"/>
      <c r="N71" s="92"/>
      <c r="O71" s="92"/>
    </row>
    <row r="72" spans="1:15" ht="12">
      <c r="A72" s="1" t="s">
        <v>32</v>
      </c>
      <c r="B72" s="23">
        <v>2</v>
      </c>
      <c r="C72" s="23">
        <v>15</v>
      </c>
      <c r="D72" s="23">
        <v>5</v>
      </c>
      <c r="E72" s="90"/>
      <c r="F72" s="23">
        <v>72</v>
      </c>
      <c r="G72" s="23">
        <v>73</v>
      </c>
      <c r="H72" s="23">
        <v>76</v>
      </c>
      <c r="I72" s="23">
        <v>74</v>
      </c>
      <c r="J72" s="23">
        <v>66</v>
      </c>
      <c r="K72" s="17">
        <f>SUM(F72:J72)</f>
        <v>361</v>
      </c>
      <c r="L72" s="91">
        <v>173</v>
      </c>
      <c r="M72" s="7">
        <v>119</v>
      </c>
      <c r="N72" s="92">
        <v>4</v>
      </c>
      <c r="O72" s="92">
        <v>10</v>
      </c>
    </row>
    <row r="73" spans="1:15" ht="12">
      <c r="A73" s="11" t="s">
        <v>14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8"/>
      <c r="M73" s="19"/>
      <c r="N73" s="19"/>
      <c r="O73" s="19"/>
    </row>
    <row r="74" spans="1:15" ht="12">
      <c r="A74" s="1" t="s">
        <v>33</v>
      </c>
      <c r="B74" s="23"/>
      <c r="C74" s="23"/>
      <c r="D74" s="23"/>
      <c r="E74" s="90"/>
      <c r="F74" s="23"/>
      <c r="G74" s="23"/>
      <c r="H74" s="23"/>
      <c r="I74" s="23"/>
      <c r="J74" s="23"/>
      <c r="K74" s="17"/>
      <c r="L74" s="91"/>
      <c r="M74" s="7"/>
      <c r="N74" s="92"/>
      <c r="O74" s="92"/>
    </row>
    <row r="75" spans="1:15" ht="12">
      <c r="A75" s="1" t="s">
        <v>34</v>
      </c>
      <c r="B75" s="23"/>
      <c r="C75" s="23"/>
      <c r="D75" s="23"/>
      <c r="E75" s="90"/>
      <c r="F75" s="23"/>
      <c r="G75" s="23"/>
      <c r="H75" s="23"/>
      <c r="I75" s="23"/>
      <c r="J75" s="23"/>
      <c r="K75" s="17"/>
      <c r="L75" s="91"/>
      <c r="M75" s="7"/>
      <c r="N75" s="92"/>
      <c r="O75" s="92"/>
    </row>
    <row r="76" spans="1:15" ht="12">
      <c r="A76" s="11" t="s">
        <v>15</v>
      </c>
      <c r="B76" s="13"/>
      <c r="C76" s="13"/>
      <c r="D76" s="13"/>
      <c r="E76" s="15"/>
      <c r="F76" s="13"/>
      <c r="G76" s="13"/>
      <c r="H76" s="13"/>
      <c r="I76" s="13"/>
      <c r="J76" s="13"/>
      <c r="K76" s="14"/>
      <c r="L76" s="18"/>
      <c r="M76" s="8"/>
      <c r="N76" s="21"/>
      <c r="O76" s="21"/>
    </row>
    <row r="77" spans="1:15" ht="12">
      <c r="A77" s="11" t="s">
        <v>16</v>
      </c>
      <c r="B77" s="13">
        <f aca="true" t="shared" si="43" ref="B77:O77">SUM(B78:B80)</f>
        <v>5</v>
      </c>
      <c r="C77" s="13">
        <f t="shared" si="43"/>
        <v>30</v>
      </c>
      <c r="D77" s="13">
        <f t="shared" si="43"/>
        <v>0</v>
      </c>
      <c r="E77" s="13">
        <f t="shared" si="43"/>
        <v>0</v>
      </c>
      <c r="F77" s="13">
        <f t="shared" si="43"/>
        <v>120</v>
      </c>
      <c r="G77" s="13">
        <f t="shared" si="43"/>
        <v>111</v>
      </c>
      <c r="H77" s="13">
        <f t="shared" si="43"/>
        <v>105</v>
      </c>
      <c r="I77" s="13">
        <f t="shared" si="43"/>
        <v>124</v>
      </c>
      <c r="J77" s="13">
        <f t="shared" si="43"/>
        <v>111</v>
      </c>
      <c r="K77" s="13">
        <f t="shared" si="43"/>
        <v>571</v>
      </c>
      <c r="L77" s="19">
        <f t="shared" si="43"/>
        <v>308</v>
      </c>
      <c r="M77" s="19">
        <f t="shared" si="43"/>
        <v>0</v>
      </c>
      <c r="N77" s="19">
        <f t="shared" si="43"/>
        <v>11</v>
      </c>
      <c r="O77" s="19">
        <f t="shared" si="43"/>
        <v>11</v>
      </c>
    </row>
    <row r="78" spans="1:15" ht="12">
      <c r="A78" s="1" t="s">
        <v>35</v>
      </c>
      <c r="B78" s="23">
        <v>2</v>
      </c>
      <c r="C78" s="23">
        <v>10</v>
      </c>
      <c r="D78" s="23"/>
      <c r="E78" s="90"/>
      <c r="F78" s="23">
        <v>29</v>
      </c>
      <c r="G78" s="23">
        <v>38</v>
      </c>
      <c r="H78" s="23">
        <v>29</v>
      </c>
      <c r="I78" s="23">
        <v>37</v>
      </c>
      <c r="J78" s="23">
        <v>32</v>
      </c>
      <c r="K78" s="17">
        <f>SUM(F78:J78)</f>
        <v>165</v>
      </c>
      <c r="L78" s="91">
        <v>83</v>
      </c>
      <c r="M78" s="7"/>
      <c r="N78" s="92">
        <v>3</v>
      </c>
      <c r="O78" s="92">
        <v>8</v>
      </c>
    </row>
    <row r="79" spans="1:15" ht="12">
      <c r="A79" s="1" t="s">
        <v>36</v>
      </c>
      <c r="B79" s="23"/>
      <c r="C79" s="23"/>
      <c r="D79" s="23"/>
      <c r="E79" s="90"/>
      <c r="F79" s="23"/>
      <c r="G79" s="23"/>
      <c r="H79" s="23"/>
      <c r="I79" s="23"/>
      <c r="J79" s="23"/>
      <c r="K79" s="17"/>
      <c r="L79" s="91"/>
      <c r="M79" s="7"/>
      <c r="N79" s="92"/>
      <c r="O79" s="92">
        <v>0</v>
      </c>
    </row>
    <row r="80" spans="1:15" ht="12">
      <c r="A80" s="1" t="s">
        <v>37</v>
      </c>
      <c r="B80" s="23">
        <v>3</v>
      </c>
      <c r="C80" s="23">
        <v>20</v>
      </c>
      <c r="D80" s="23"/>
      <c r="E80" s="90"/>
      <c r="F80" s="23">
        <v>91</v>
      </c>
      <c r="G80" s="23">
        <v>73</v>
      </c>
      <c r="H80" s="23">
        <v>76</v>
      </c>
      <c r="I80" s="23">
        <v>87</v>
      </c>
      <c r="J80" s="23">
        <v>79</v>
      </c>
      <c r="K80" s="17">
        <f>SUM(F80:J80)</f>
        <v>406</v>
      </c>
      <c r="L80" s="91">
        <v>225</v>
      </c>
      <c r="M80" s="7"/>
      <c r="N80" s="92">
        <v>8</v>
      </c>
      <c r="O80" s="92">
        <v>3</v>
      </c>
    </row>
    <row r="81" spans="1:15" ht="12">
      <c r="A81" s="11" t="s">
        <v>17</v>
      </c>
      <c r="B81" s="13">
        <f aca="true" t="shared" si="44" ref="B81:O81">SUM(B82:B83)</f>
        <v>1</v>
      </c>
      <c r="C81" s="13">
        <f t="shared" si="44"/>
        <v>15</v>
      </c>
      <c r="D81" s="13">
        <f t="shared" si="44"/>
        <v>0</v>
      </c>
      <c r="E81" s="13">
        <f t="shared" si="44"/>
        <v>0</v>
      </c>
      <c r="F81" s="13">
        <f t="shared" si="44"/>
        <v>60</v>
      </c>
      <c r="G81" s="13">
        <f t="shared" si="44"/>
        <v>53</v>
      </c>
      <c r="H81" s="13">
        <f t="shared" si="44"/>
        <v>54</v>
      </c>
      <c r="I81" s="13">
        <f t="shared" si="44"/>
        <v>63</v>
      </c>
      <c r="J81" s="13">
        <f t="shared" si="44"/>
        <v>58</v>
      </c>
      <c r="K81" s="13">
        <f t="shared" si="44"/>
        <v>288</v>
      </c>
      <c r="L81" s="19">
        <f t="shared" si="44"/>
        <v>146</v>
      </c>
      <c r="M81" s="19">
        <f t="shared" si="44"/>
        <v>0</v>
      </c>
      <c r="N81" s="19">
        <f t="shared" si="44"/>
        <v>10</v>
      </c>
      <c r="O81" s="19">
        <f t="shared" si="44"/>
        <v>0</v>
      </c>
    </row>
    <row r="82" spans="1:15" ht="12">
      <c r="A82" s="1" t="s">
        <v>38</v>
      </c>
      <c r="B82" s="23"/>
      <c r="C82" s="23"/>
      <c r="D82" s="23"/>
      <c r="E82" s="90"/>
      <c r="F82" s="23"/>
      <c r="G82" s="23"/>
      <c r="H82" s="23"/>
      <c r="I82" s="23"/>
      <c r="J82" s="23"/>
      <c r="K82" s="17"/>
      <c r="L82" s="91"/>
      <c r="M82" s="7"/>
      <c r="N82" s="92"/>
      <c r="O82" s="92"/>
    </row>
    <row r="83" spans="1:15" ht="12">
      <c r="A83" s="1" t="s">
        <v>39</v>
      </c>
      <c r="B83" s="23">
        <v>1</v>
      </c>
      <c r="C83" s="23">
        <v>15</v>
      </c>
      <c r="D83" s="23"/>
      <c r="E83" s="90"/>
      <c r="F83" s="23">
        <v>60</v>
      </c>
      <c r="G83" s="23">
        <v>53</v>
      </c>
      <c r="H83" s="23">
        <v>54</v>
      </c>
      <c r="I83" s="23">
        <v>63</v>
      </c>
      <c r="J83" s="23">
        <v>58</v>
      </c>
      <c r="K83" s="17">
        <f>SUM(F83:J83)</f>
        <v>288</v>
      </c>
      <c r="L83" s="91">
        <v>146</v>
      </c>
      <c r="M83" s="7"/>
      <c r="N83" s="92">
        <v>10</v>
      </c>
      <c r="O83" s="92">
        <v>0</v>
      </c>
    </row>
    <row r="84" spans="1:15" ht="12">
      <c r="A84" s="11" t="s">
        <v>18</v>
      </c>
      <c r="B84" s="13">
        <f aca="true" t="shared" si="45" ref="B84:O84">SUM(B85:B86)</f>
        <v>3</v>
      </c>
      <c r="C84" s="13">
        <f t="shared" si="45"/>
        <v>17</v>
      </c>
      <c r="D84" s="13">
        <f t="shared" si="45"/>
        <v>0</v>
      </c>
      <c r="E84" s="13">
        <f t="shared" si="45"/>
        <v>0</v>
      </c>
      <c r="F84" s="13">
        <f t="shared" si="45"/>
        <v>63</v>
      </c>
      <c r="G84" s="13">
        <f t="shared" si="45"/>
        <v>60</v>
      </c>
      <c r="H84" s="13">
        <f t="shared" si="45"/>
        <v>72</v>
      </c>
      <c r="I84" s="13">
        <f t="shared" si="45"/>
        <v>74</v>
      </c>
      <c r="J84" s="13">
        <f t="shared" si="45"/>
        <v>69</v>
      </c>
      <c r="K84" s="13">
        <f t="shared" si="45"/>
        <v>338</v>
      </c>
      <c r="L84" s="19">
        <f t="shared" si="45"/>
        <v>170</v>
      </c>
      <c r="M84" s="19">
        <f t="shared" si="45"/>
        <v>0</v>
      </c>
      <c r="N84" s="19">
        <f t="shared" si="45"/>
        <v>3</v>
      </c>
      <c r="O84" s="19">
        <f t="shared" si="45"/>
        <v>10</v>
      </c>
    </row>
    <row r="85" spans="1:15" ht="12">
      <c r="A85" s="1" t="s">
        <v>40</v>
      </c>
      <c r="B85" s="23">
        <v>1</v>
      </c>
      <c r="C85" s="23">
        <v>5</v>
      </c>
      <c r="D85" s="23"/>
      <c r="E85" s="90"/>
      <c r="F85" s="23">
        <v>24</v>
      </c>
      <c r="G85" s="23">
        <v>24</v>
      </c>
      <c r="H85" s="23">
        <v>26</v>
      </c>
      <c r="I85" s="23">
        <v>22</v>
      </c>
      <c r="J85" s="23">
        <v>20</v>
      </c>
      <c r="K85" s="17">
        <f>SUM(F85:J85)</f>
        <v>116</v>
      </c>
      <c r="L85" s="91">
        <v>61</v>
      </c>
      <c r="M85" s="7"/>
      <c r="N85" s="92">
        <v>2</v>
      </c>
      <c r="O85" s="92">
        <v>0</v>
      </c>
    </row>
    <row r="86" spans="1:15" ht="12">
      <c r="A86" s="1" t="s">
        <v>41</v>
      </c>
      <c r="B86" s="23">
        <v>2</v>
      </c>
      <c r="C86" s="23">
        <v>12</v>
      </c>
      <c r="D86" s="23"/>
      <c r="E86" s="90"/>
      <c r="F86" s="23">
        <v>39</v>
      </c>
      <c r="G86" s="23">
        <v>36</v>
      </c>
      <c r="H86" s="23">
        <v>46</v>
      </c>
      <c r="I86" s="23">
        <v>52</v>
      </c>
      <c r="J86" s="23">
        <v>49</v>
      </c>
      <c r="K86" s="17">
        <f>SUM(F86:J86)</f>
        <v>222</v>
      </c>
      <c r="L86" s="91">
        <v>109</v>
      </c>
      <c r="M86" s="7"/>
      <c r="N86" s="92">
        <v>1</v>
      </c>
      <c r="O86" s="92">
        <v>10</v>
      </c>
    </row>
    <row r="87" spans="1:15" ht="12">
      <c r="A87" s="11" t="s">
        <v>19</v>
      </c>
      <c r="B87" s="13">
        <f>SUM(B88:B89)</f>
        <v>1</v>
      </c>
      <c r="C87" s="13">
        <f>SUM(C88:C89)</f>
        <v>8</v>
      </c>
      <c r="D87" s="13">
        <f aca="true" t="shared" si="46" ref="D87:O87">SUM(D88:D89)</f>
        <v>0</v>
      </c>
      <c r="E87" s="13">
        <f t="shared" si="46"/>
        <v>0</v>
      </c>
      <c r="F87" s="13">
        <f t="shared" si="46"/>
        <v>26</v>
      </c>
      <c r="G87" s="13">
        <f t="shared" si="46"/>
        <v>38</v>
      </c>
      <c r="H87" s="13">
        <f t="shared" si="46"/>
        <v>33</v>
      </c>
      <c r="I87" s="13">
        <f t="shared" si="46"/>
        <v>20</v>
      </c>
      <c r="J87" s="13">
        <f t="shared" si="46"/>
        <v>18</v>
      </c>
      <c r="K87" s="13">
        <f t="shared" si="46"/>
        <v>135</v>
      </c>
      <c r="L87" s="19">
        <f t="shared" si="46"/>
        <v>53</v>
      </c>
      <c r="M87" s="19">
        <f t="shared" si="46"/>
        <v>0</v>
      </c>
      <c r="N87" s="19">
        <f t="shared" si="46"/>
        <v>7</v>
      </c>
      <c r="O87" s="19">
        <f t="shared" si="46"/>
        <v>2</v>
      </c>
    </row>
    <row r="88" spans="1:15" ht="12">
      <c r="A88" s="1" t="s">
        <v>42</v>
      </c>
      <c r="B88" s="23"/>
      <c r="C88" s="23"/>
      <c r="D88" s="23"/>
      <c r="E88" s="90"/>
      <c r="F88" s="23"/>
      <c r="G88" s="23"/>
      <c r="H88" s="23"/>
      <c r="I88" s="23"/>
      <c r="J88" s="23"/>
      <c r="K88" s="17"/>
      <c r="L88" s="91"/>
      <c r="M88" s="7"/>
      <c r="N88" s="92"/>
      <c r="O88" s="92"/>
    </row>
    <row r="89" spans="1:15" ht="12">
      <c r="A89" s="1" t="s">
        <v>43</v>
      </c>
      <c r="B89" s="23">
        <v>1</v>
      </c>
      <c r="C89" s="93">
        <v>8</v>
      </c>
      <c r="D89" s="23"/>
      <c r="E89" s="90"/>
      <c r="F89" s="23">
        <v>26</v>
      </c>
      <c r="G89" s="23">
        <v>38</v>
      </c>
      <c r="H89" s="23">
        <v>33</v>
      </c>
      <c r="I89" s="23">
        <v>20</v>
      </c>
      <c r="J89" s="23">
        <v>18</v>
      </c>
      <c r="K89" s="17">
        <f>SUM(F89:J89)</f>
        <v>135</v>
      </c>
      <c r="L89" s="91">
        <v>53</v>
      </c>
      <c r="M89" s="7"/>
      <c r="N89" s="92">
        <v>7</v>
      </c>
      <c r="O89" s="92">
        <v>2</v>
      </c>
    </row>
    <row r="90" spans="1:15" ht="12">
      <c r="A90" s="12" t="s">
        <v>44</v>
      </c>
      <c r="B90" s="13">
        <f aca="true" t="shared" si="47" ref="B90:N90">B87+B84+B81+B77+B76+B73+B70+B66+B65</f>
        <v>15</v>
      </c>
      <c r="C90" s="13">
        <f t="shared" si="47"/>
        <v>106</v>
      </c>
      <c r="D90" s="13">
        <f t="shared" si="47"/>
        <v>5</v>
      </c>
      <c r="E90" s="13">
        <f t="shared" si="47"/>
        <v>0</v>
      </c>
      <c r="F90" s="13">
        <f t="shared" si="47"/>
        <v>437</v>
      </c>
      <c r="G90" s="13">
        <f t="shared" si="47"/>
        <v>432</v>
      </c>
      <c r="H90" s="13">
        <f t="shared" si="47"/>
        <v>436</v>
      </c>
      <c r="I90" s="13">
        <f t="shared" si="47"/>
        <v>446</v>
      </c>
      <c r="J90" s="13">
        <f t="shared" si="47"/>
        <v>428</v>
      </c>
      <c r="K90" s="13">
        <f t="shared" si="47"/>
        <v>2179</v>
      </c>
      <c r="L90" s="19">
        <f t="shared" si="47"/>
        <v>1086</v>
      </c>
      <c r="M90" s="19">
        <f t="shared" si="47"/>
        <v>119</v>
      </c>
      <c r="N90" s="19">
        <f t="shared" si="47"/>
        <v>41</v>
      </c>
      <c r="O90" s="19">
        <f>O87+O84+O81+O77+O76+O73+O70+O66+O65</f>
        <v>39</v>
      </c>
    </row>
    <row r="91" spans="1:15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&amp;R420030.xls</oddHeader>
    <oddFooter>&amp;LComune di Bologna - Dipartimento Programmazione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Zeros="0" zoomScalePageLayoutView="0" workbookViewId="0" topLeftCell="A1">
      <selection activeCell="N35" sqref="A1:N35"/>
    </sheetView>
  </sheetViews>
  <sheetFormatPr defaultColWidth="9.00390625" defaultRowHeight="12"/>
  <cols>
    <col min="1" max="1" width="20.875" style="0" customWidth="1"/>
    <col min="5" max="5" width="0.875" style="0" customWidth="1"/>
    <col min="11" max="11" width="10.25390625" style="0" customWidth="1"/>
    <col min="12" max="15" width="10.125" style="0" customWidth="1"/>
  </cols>
  <sheetData>
    <row r="1" spans="1:15" ht="15">
      <c r="A1" s="99" t="s">
        <v>52</v>
      </c>
      <c r="B1" s="99"/>
      <c r="C1" s="99"/>
      <c r="D1" s="99"/>
      <c r="E1" s="99"/>
      <c r="F1" s="99"/>
      <c r="G1" s="89"/>
      <c r="H1" s="102" t="s">
        <v>22</v>
      </c>
      <c r="I1" s="101"/>
      <c r="J1" s="101"/>
      <c r="K1" s="101"/>
      <c r="L1" s="101"/>
      <c r="M1" s="101"/>
      <c r="N1" s="101"/>
      <c r="O1" s="2"/>
    </row>
    <row r="2" spans="1:15" ht="15">
      <c r="A2" s="103" t="s">
        <v>61</v>
      </c>
      <c r="B2" s="99"/>
      <c r="C2" s="99"/>
      <c r="D2" s="99"/>
      <c r="E2" s="99"/>
      <c r="F2" s="99"/>
      <c r="G2" s="89"/>
      <c r="H2" s="102"/>
      <c r="I2" s="101"/>
      <c r="J2" s="101"/>
      <c r="K2" s="101"/>
      <c r="L2" s="101"/>
      <c r="M2" s="101"/>
      <c r="N2" s="101"/>
      <c r="O2" s="2"/>
    </row>
    <row r="3" spans="1:15" ht="12">
      <c r="A3" s="105" t="s">
        <v>27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41" t="s">
        <v>25</v>
      </c>
      <c r="M3" s="25" t="s">
        <v>6</v>
      </c>
      <c r="N3" s="25" t="s">
        <v>25</v>
      </c>
      <c r="O3" s="25" t="s">
        <v>21</v>
      </c>
    </row>
    <row r="4" spans="1:15" ht="13.5">
      <c r="A4" s="112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89"/>
      <c r="L4" s="26" t="s">
        <v>47</v>
      </c>
      <c r="M4" s="117" t="s">
        <v>24</v>
      </c>
      <c r="N4" s="26" t="s">
        <v>26</v>
      </c>
      <c r="O4" s="26" t="s">
        <v>23</v>
      </c>
    </row>
    <row r="5" spans="1:15" ht="12">
      <c r="A5" s="118"/>
      <c r="B5" s="118"/>
      <c r="C5" s="118"/>
      <c r="D5" s="119" t="s">
        <v>24</v>
      </c>
      <c r="E5" s="120"/>
      <c r="F5" s="121"/>
      <c r="G5" s="121"/>
      <c r="H5" s="121"/>
      <c r="I5" s="121"/>
      <c r="J5" s="121"/>
      <c r="K5" s="122"/>
      <c r="L5" s="123" t="s">
        <v>45</v>
      </c>
      <c r="M5" s="124"/>
      <c r="N5" s="122"/>
      <c r="O5" s="16" t="s">
        <v>48</v>
      </c>
    </row>
    <row r="6" spans="1:16" ht="12">
      <c r="A6" s="126" t="s">
        <v>11</v>
      </c>
      <c r="B6" s="28">
        <v>7</v>
      </c>
      <c r="C6" s="28">
        <v>51</v>
      </c>
      <c r="D6" s="28">
        <v>40</v>
      </c>
      <c r="E6" s="28">
        <v>0</v>
      </c>
      <c r="F6" s="28">
        <v>205</v>
      </c>
      <c r="G6" s="28">
        <v>215</v>
      </c>
      <c r="H6" s="28">
        <v>212</v>
      </c>
      <c r="I6" s="28">
        <v>203</v>
      </c>
      <c r="J6" s="28">
        <v>206</v>
      </c>
      <c r="K6" s="28">
        <v>1041</v>
      </c>
      <c r="L6" s="28">
        <v>496</v>
      </c>
      <c r="M6" s="28">
        <v>835</v>
      </c>
      <c r="N6" s="28">
        <v>48</v>
      </c>
      <c r="O6" s="28">
        <v>156</v>
      </c>
      <c r="P6" s="27"/>
    </row>
    <row r="7" spans="1:16" ht="12">
      <c r="A7" s="126" t="s">
        <v>12</v>
      </c>
      <c r="B7" s="28">
        <v>12</v>
      </c>
      <c r="C7" s="28">
        <v>103</v>
      </c>
      <c r="D7" s="28">
        <v>72</v>
      </c>
      <c r="E7" s="28">
        <v>0</v>
      </c>
      <c r="F7" s="28">
        <v>493</v>
      </c>
      <c r="G7" s="28">
        <v>491</v>
      </c>
      <c r="H7" s="28">
        <v>489</v>
      </c>
      <c r="I7" s="28">
        <v>471</v>
      </c>
      <c r="J7" s="28">
        <v>475</v>
      </c>
      <c r="K7" s="28">
        <v>2419</v>
      </c>
      <c r="L7" s="28">
        <v>1172</v>
      </c>
      <c r="M7" s="28">
        <v>1684</v>
      </c>
      <c r="N7" s="28">
        <v>58</v>
      </c>
      <c r="O7" s="32">
        <f>O8+O9+O10</f>
        <v>606</v>
      </c>
      <c r="P7" s="27"/>
    </row>
    <row r="8" spans="1:16" ht="12">
      <c r="A8" s="127" t="s">
        <v>28</v>
      </c>
      <c r="B8" s="37">
        <v>6</v>
      </c>
      <c r="C8" s="37">
        <v>52</v>
      </c>
      <c r="D8" s="37">
        <v>26</v>
      </c>
      <c r="E8" s="37">
        <v>0</v>
      </c>
      <c r="F8" s="37">
        <v>237</v>
      </c>
      <c r="G8" s="37">
        <v>268</v>
      </c>
      <c r="H8" s="37">
        <v>256</v>
      </c>
      <c r="I8" s="37">
        <v>234</v>
      </c>
      <c r="J8" s="37">
        <v>239</v>
      </c>
      <c r="K8" s="37">
        <v>1234</v>
      </c>
      <c r="L8" s="37">
        <v>622</v>
      </c>
      <c r="M8" s="37">
        <v>607</v>
      </c>
      <c r="N8" s="37">
        <v>29</v>
      </c>
      <c r="O8" s="37">
        <v>341</v>
      </c>
      <c r="P8" s="27"/>
    </row>
    <row r="9" spans="1:16" ht="12">
      <c r="A9" s="127" t="s">
        <v>29</v>
      </c>
      <c r="B9" s="37">
        <v>4</v>
      </c>
      <c r="C9" s="37">
        <v>31</v>
      </c>
      <c r="D9" s="37">
        <v>26</v>
      </c>
      <c r="E9" s="37">
        <v>0</v>
      </c>
      <c r="F9" s="37">
        <v>159</v>
      </c>
      <c r="G9" s="37">
        <v>139</v>
      </c>
      <c r="H9" s="37">
        <v>137</v>
      </c>
      <c r="I9" s="37">
        <v>148</v>
      </c>
      <c r="J9" s="37">
        <v>143</v>
      </c>
      <c r="K9" s="37">
        <v>726</v>
      </c>
      <c r="L9" s="37">
        <v>350</v>
      </c>
      <c r="M9" s="37">
        <v>618</v>
      </c>
      <c r="N9" s="37">
        <v>16</v>
      </c>
      <c r="O9" s="37">
        <v>144</v>
      </c>
      <c r="P9" s="27"/>
    </row>
    <row r="10" spans="1:16" ht="12">
      <c r="A10" s="127" t="s">
        <v>30</v>
      </c>
      <c r="B10" s="37">
        <v>2</v>
      </c>
      <c r="C10" s="37">
        <v>20</v>
      </c>
      <c r="D10" s="37">
        <v>20</v>
      </c>
      <c r="E10" s="37">
        <v>0</v>
      </c>
      <c r="F10" s="37">
        <v>97</v>
      </c>
      <c r="G10" s="37">
        <v>84</v>
      </c>
      <c r="H10" s="37">
        <v>96</v>
      </c>
      <c r="I10" s="37">
        <v>89</v>
      </c>
      <c r="J10" s="37">
        <v>93</v>
      </c>
      <c r="K10" s="37">
        <v>459</v>
      </c>
      <c r="L10" s="37">
        <v>200</v>
      </c>
      <c r="M10" s="37">
        <v>459</v>
      </c>
      <c r="N10" s="37">
        <v>13</v>
      </c>
      <c r="O10" s="37">
        <v>121</v>
      </c>
      <c r="P10" s="27"/>
    </row>
    <row r="11" spans="1:16" ht="12">
      <c r="A11" s="126" t="s">
        <v>13</v>
      </c>
      <c r="B11" s="28">
        <v>5</v>
      </c>
      <c r="C11" s="28">
        <v>53</v>
      </c>
      <c r="D11" s="28">
        <v>33</v>
      </c>
      <c r="E11" s="28">
        <v>0</v>
      </c>
      <c r="F11" s="28">
        <v>228</v>
      </c>
      <c r="G11" s="28">
        <v>237</v>
      </c>
      <c r="H11" s="28">
        <v>218</v>
      </c>
      <c r="I11" s="28">
        <v>230</v>
      </c>
      <c r="J11" s="28">
        <v>214</v>
      </c>
      <c r="K11" s="28">
        <v>1127</v>
      </c>
      <c r="L11" s="28">
        <v>550</v>
      </c>
      <c r="M11" s="28">
        <v>675</v>
      </c>
      <c r="N11" s="28">
        <v>35</v>
      </c>
      <c r="O11" s="32">
        <f>O12+O13</f>
        <v>219</v>
      </c>
      <c r="P11" s="27"/>
    </row>
    <row r="12" spans="1:16" ht="12">
      <c r="A12" s="127" t="s">
        <v>31</v>
      </c>
      <c r="B12" s="37">
        <v>2</v>
      </c>
      <c r="C12" s="37">
        <v>24</v>
      </c>
      <c r="D12" s="37">
        <v>15</v>
      </c>
      <c r="E12" s="37">
        <v>0</v>
      </c>
      <c r="F12" s="37">
        <v>98</v>
      </c>
      <c r="G12" s="37">
        <v>93</v>
      </c>
      <c r="H12" s="37">
        <v>98</v>
      </c>
      <c r="I12" s="37">
        <v>100</v>
      </c>
      <c r="J12" s="37">
        <v>82</v>
      </c>
      <c r="K12" s="37">
        <v>471</v>
      </c>
      <c r="L12" s="37">
        <v>237</v>
      </c>
      <c r="M12" s="37">
        <v>299</v>
      </c>
      <c r="N12" s="37">
        <v>21</v>
      </c>
      <c r="O12" s="37">
        <v>142</v>
      </c>
      <c r="P12" s="27"/>
    </row>
    <row r="13" spans="1:16" ht="12">
      <c r="A13" s="127" t="s">
        <v>32</v>
      </c>
      <c r="B13" s="37">
        <v>3</v>
      </c>
      <c r="C13" s="37">
        <v>29</v>
      </c>
      <c r="D13" s="37">
        <v>18</v>
      </c>
      <c r="E13" s="37">
        <v>0</v>
      </c>
      <c r="F13" s="37">
        <v>130</v>
      </c>
      <c r="G13" s="37">
        <v>144</v>
      </c>
      <c r="H13" s="37">
        <v>120</v>
      </c>
      <c r="I13" s="37">
        <v>130</v>
      </c>
      <c r="J13" s="37">
        <v>132</v>
      </c>
      <c r="K13" s="37">
        <v>656</v>
      </c>
      <c r="L13" s="37">
        <v>313</v>
      </c>
      <c r="M13" s="37">
        <v>376</v>
      </c>
      <c r="N13" s="37">
        <v>14</v>
      </c>
      <c r="O13" s="37">
        <v>77</v>
      </c>
      <c r="P13" s="27"/>
    </row>
    <row r="14" spans="1:16" ht="12">
      <c r="A14" s="126" t="s">
        <v>14</v>
      </c>
      <c r="B14" s="28">
        <v>6</v>
      </c>
      <c r="C14" s="28">
        <v>49</v>
      </c>
      <c r="D14" s="28">
        <v>30</v>
      </c>
      <c r="E14" s="28">
        <v>0</v>
      </c>
      <c r="F14" s="28">
        <v>229</v>
      </c>
      <c r="G14" s="28">
        <v>224</v>
      </c>
      <c r="H14" s="28">
        <v>207</v>
      </c>
      <c r="I14" s="28">
        <v>221</v>
      </c>
      <c r="J14" s="28">
        <v>222</v>
      </c>
      <c r="K14" s="28">
        <v>1103</v>
      </c>
      <c r="L14" s="28">
        <v>559</v>
      </c>
      <c r="M14" s="28">
        <v>679</v>
      </c>
      <c r="N14" s="28">
        <v>35</v>
      </c>
      <c r="O14" s="32">
        <f>O15+O16</f>
        <v>203</v>
      </c>
      <c r="P14" s="27"/>
    </row>
    <row r="15" spans="1:16" ht="12">
      <c r="A15" s="127" t="s">
        <v>33</v>
      </c>
      <c r="B15" s="37">
        <v>3</v>
      </c>
      <c r="C15" s="37">
        <v>25</v>
      </c>
      <c r="D15" s="37">
        <v>15</v>
      </c>
      <c r="E15" s="37">
        <v>0</v>
      </c>
      <c r="F15" s="37">
        <v>123</v>
      </c>
      <c r="G15" s="37">
        <v>122</v>
      </c>
      <c r="H15" s="37">
        <v>125</v>
      </c>
      <c r="I15" s="37">
        <v>113</v>
      </c>
      <c r="J15" s="37">
        <v>115</v>
      </c>
      <c r="K15" s="37">
        <v>598</v>
      </c>
      <c r="L15" s="37">
        <v>292</v>
      </c>
      <c r="M15" s="37">
        <v>351</v>
      </c>
      <c r="N15" s="37">
        <v>22</v>
      </c>
      <c r="O15" s="37">
        <v>112</v>
      </c>
      <c r="P15" s="27"/>
    </row>
    <row r="16" spans="1:16" ht="12">
      <c r="A16" s="127" t="s">
        <v>34</v>
      </c>
      <c r="B16" s="37">
        <v>3</v>
      </c>
      <c r="C16" s="37">
        <v>24</v>
      </c>
      <c r="D16" s="37">
        <v>15</v>
      </c>
      <c r="E16" s="37">
        <v>0</v>
      </c>
      <c r="F16" s="37">
        <v>106</v>
      </c>
      <c r="G16" s="37">
        <v>102</v>
      </c>
      <c r="H16" s="37">
        <v>82</v>
      </c>
      <c r="I16" s="37">
        <v>108</v>
      </c>
      <c r="J16" s="37">
        <v>107</v>
      </c>
      <c r="K16" s="37">
        <v>505</v>
      </c>
      <c r="L16" s="37">
        <v>267</v>
      </c>
      <c r="M16" s="37">
        <v>328</v>
      </c>
      <c r="N16" s="37">
        <v>13</v>
      </c>
      <c r="O16" s="37">
        <v>91</v>
      </c>
      <c r="P16" s="27"/>
    </row>
    <row r="17" spans="1:16" ht="12">
      <c r="A17" s="126" t="s">
        <v>15</v>
      </c>
      <c r="B17" s="28">
        <v>5</v>
      </c>
      <c r="C17" s="28">
        <v>50</v>
      </c>
      <c r="D17" s="28">
        <v>36</v>
      </c>
      <c r="E17" s="28">
        <v>0</v>
      </c>
      <c r="F17" s="28">
        <v>209</v>
      </c>
      <c r="G17" s="28">
        <v>207</v>
      </c>
      <c r="H17" s="28">
        <v>193</v>
      </c>
      <c r="I17" s="28">
        <v>212</v>
      </c>
      <c r="J17" s="28">
        <v>208</v>
      </c>
      <c r="K17" s="28">
        <v>1029</v>
      </c>
      <c r="L17" s="28">
        <v>509</v>
      </c>
      <c r="M17" s="28">
        <v>744</v>
      </c>
      <c r="N17" s="28">
        <v>36</v>
      </c>
      <c r="O17" s="32">
        <v>316</v>
      </c>
      <c r="P17" s="27"/>
    </row>
    <row r="18" spans="1:16" ht="12">
      <c r="A18" s="126" t="s">
        <v>16</v>
      </c>
      <c r="B18" s="28">
        <v>12</v>
      </c>
      <c r="C18" s="28">
        <v>112</v>
      </c>
      <c r="D18" s="28">
        <v>37</v>
      </c>
      <c r="E18" s="28">
        <v>0</v>
      </c>
      <c r="F18" s="28">
        <v>468</v>
      </c>
      <c r="G18" s="28">
        <v>455</v>
      </c>
      <c r="H18" s="28">
        <v>480</v>
      </c>
      <c r="I18" s="28">
        <v>501</v>
      </c>
      <c r="J18" s="28">
        <v>471</v>
      </c>
      <c r="K18" s="28">
        <v>2375</v>
      </c>
      <c r="L18" s="28">
        <v>1160</v>
      </c>
      <c r="M18" s="28">
        <v>817</v>
      </c>
      <c r="N18" s="28">
        <v>40</v>
      </c>
      <c r="O18" s="32">
        <f>O19+O20+O21</f>
        <v>202</v>
      </c>
      <c r="P18" s="27"/>
    </row>
    <row r="19" spans="1:16" ht="12">
      <c r="A19" s="127" t="s">
        <v>35</v>
      </c>
      <c r="B19" s="37">
        <v>3</v>
      </c>
      <c r="C19" s="37">
        <v>22</v>
      </c>
      <c r="D19" s="37">
        <v>12</v>
      </c>
      <c r="E19" s="37">
        <v>0</v>
      </c>
      <c r="F19" s="37">
        <v>101</v>
      </c>
      <c r="G19" s="37">
        <v>79</v>
      </c>
      <c r="H19" s="37">
        <v>83</v>
      </c>
      <c r="I19" s="37">
        <v>84</v>
      </c>
      <c r="J19" s="37">
        <v>70</v>
      </c>
      <c r="K19" s="37">
        <v>417</v>
      </c>
      <c r="L19" s="37">
        <v>191</v>
      </c>
      <c r="M19" s="37">
        <v>257</v>
      </c>
      <c r="N19" s="37">
        <v>8</v>
      </c>
      <c r="O19" s="37">
        <v>32</v>
      </c>
      <c r="P19" s="27"/>
    </row>
    <row r="20" spans="1:16" ht="12">
      <c r="A20" s="127" t="s">
        <v>36</v>
      </c>
      <c r="B20" s="37">
        <v>2</v>
      </c>
      <c r="C20" s="37">
        <v>24</v>
      </c>
      <c r="D20" s="37">
        <v>0</v>
      </c>
      <c r="E20" s="37">
        <v>0</v>
      </c>
      <c r="F20" s="37">
        <v>99</v>
      </c>
      <c r="G20" s="37">
        <v>100</v>
      </c>
      <c r="H20" s="37">
        <v>100</v>
      </c>
      <c r="I20" s="37">
        <v>115</v>
      </c>
      <c r="J20" s="37">
        <v>110</v>
      </c>
      <c r="K20" s="37">
        <v>524</v>
      </c>
      <c r="L20" s="37">
        <v>241</v>
      </c>
      <c r="M20" s="37">
        <v>0</v>
      </c>
      <c r="N20" s="37">
        <v>6</v>
      </c>
      <c r="O20" s="37">
        <v>30</v>
      </c>
      <c r="P20" s="27"/>
    </row>
    <row r="21" spans="1:16" ht="12">
      <c r="A21" s="127" t="s">
        <v>37</v>
      </c>
      <c r="B21" s="37">
        <v>7</v>
      </c>
      <c r="C21" s="37">
        <v>66</v>
      </c>
      <c r="D21" s="37">
        <v>25</v>
      </c>
      <c r="E21" s="37">
        <v>0</v>
      </c>
      <c r="F21" s="37">
        <v>268</v>
      </c>
      <c r="G21" s="37">
        <v>276</v>
      </c>
      <c r="H21" s="37">
        <v>297</v>
      </c>
      <c r="I21" s="37">
        <v>302</v>
      </c>
      <c r="J21" s="37">
        <v>291</v>
      </c>
      <c r="K21" s="37">
        <v>1434</v>
      </c>
      <c r="L21" s="37">
        <v>728</v>
      </c>
      <c r="M21" s="37">
        <v>560</v>
      </c>
      <c r="N21" s="37">
        <v>26</v>
      </c>
      <c r="O21" s="37">
        <v>140</v>
      </c>
      <c r="P21" s="27"/>
    </row>
    <row r="22" spans="1:16" ht="12">
      <c r="A22" s="126" t="s">
        <v>17</v>
      </c>
      <c r="B22" s="28">
        <v>8</v>
      </c>
      <c r="C22" s="28">
        <v>76</v>
      </c>
      <c r="D22" s="28">
        <v>42</v>
      </c>
      <c r="E22" s="28">
        <v>0</v>
      </c>
      <c r="F22" s="28">
        <v>284</v>
      </c>
      <c r="G22" s="28">
        <v>300</v>
      </c>
      <c r="H22" s="28">
        <v>321</v>
      </c>
      <c r="I22" s="28">
        <v>302</v>
      </c>
      <c r="J22" s="28">
        <v>336</v>
      </c>
      <c r="K22" s="28">
        <v>1543</v>
      </c>
      <c r="L22" s="28">
        <v>716</v>
      </c>
      <c r="M22" s="28">
        <v>878</v>
      </c>
      <c r="N22" s="28">
        <v>56</v>
      </c>
      <c r="O22" s="32">
        <f>O23+O24</f>
        <v>270</v>
      </c>
      <c r="P22" s="27"/>
    </row>
    <row r="23" spans="1:16" ht="12">
      <c r="A23" s="127" t="s">
        <v>38</v>
      </c>
      <c r="B23" s="37">
        <v>2</v>
      </c>
      <c r="C23" s="37">
        <v>17</v>
      </c>
      <c r="D23" s="37">
        <v>8</v>
      </c>
      <c r="E23" s="37">
        <v>0</v>
      </c>
      <c r="F23" s="37">
        <v>57</v>
      </c>
      <c r="G23" s="37">
        <v>66</v>
      </c>
      <c r="H23" s="37">
        <v>72</v>
      </c>
      <c r="I23" s="37">
        <v>65</v>
      </c>
      <c r="J23" s="37">
        <v>79</v>
      </c>
      <c r="K23" s="37">
        <v>339</v>
      </c>
      <c r="L23" s="37">
        <v>162</v>
      </c>
      <c r="M23" s="37">
        <v>176</v>
      </c>
      <c r="N23" s="37">
        <v>11</v>
      </c>
      <c r="O23" s="37">
        <v>77</v>
      </c>
      <c r="P23" s="27"/>
    </row>
    <row r="24" spans="1:16" ht="12">
      <c r="A24" s="127" t="s">
        <v>39</v>
      </c>
      <c r="B24" s="37">
        <v>6</v>
      </c>
      <c r="C24" s="37">
        <v>59</v>
      </c>
      <c r="D24" s="37">
        <v>34</v>
      </c>
      <c r="E24" s="37">
        <v>0</v>
      </c>
      <c r="F24" s="37">
        <v>227</v>
      </c>
      <c r="G24" s="37">
        <v>234</v>
      </c>
      <c r="H24" s="37">
        <v>249</v>
      </c>
      <c r="I24" s="37">
        <v>237</v>
      </c>
      <c r="J24" s="37">
        <v>257</v>
      </c>
      <c r="K24" s="37">
        <v>1204</v>
      </c>
      <c r="L24" s="37">
        <v>554</v>
      </c>
      <c r="M24" s="37">
        <v>702</v>
      </c>
      <c r="N24" s="37">
        <v>45</v>
      </c>
      <c r="O24" s="37">
        <v>193</v>
      </c>
      <c r="P24" s="27"/>
    </row>
    <row r="25" spans="1:16" ht="12">
      <c r="A25" s="126" t="s">
        <v>18</v>
      </c>
      <c r="B25" s="28">
        <v>8</v>
      </c>
      <c r="C25" s="28">
        <v>66</v>
      </c>
      <c r="D25" s="28">
        <v>41</v>
      </c>
      <c r="E25" s="28">
        <v>0</v>
      </c>
      <c r="F25" s="28">
        <v>271</v>
      </c>
      <c r="G25" s="28">
        <v>256</v>
      </c>
      <c r="H25" s="28">
        <v>275</v>
      </c>
      <c r="I25" s="28">
        <v>311</v>
      </c>
      <c r="J25" s="28">
        <v>288</v>
      </c>
      <c r="K25" s="28">
        <v>1401</v>
      </c>
      <c r="L25" s="28">
        <v>711</v>
      </c>
      <c r="M25" s="28">
        <v>920</v>
      </c>
      <c r="N25" s="28">
        <v>23</v>
      </c>
      <c r="O25" s="32">
        <f>O26+O27</f>
        <v>136</v>
      </c>
      <c r="P25" s="27"/>
    </row>
    <row r="26" spans="1:16" ht="12">
      <c r="A26" s="127" t="s">
        <v>40</v>
      </c>
      <c r="B26" s="37">
        <v>5</v>
      </c>
      <c r="C26" s="37">
        <v>46</v>
      </c>
      <c r="D26" s="37">
        <v>31</v>
      </c>
      <c r="E26" s="37">
        <v>0</v>
      </c>
      <c r="F26" s="37">
        <v>207</v>
      </c>
      <c r="G26" s="37">
        <v>187</v>
      </c>
      <c r="H26" s="37">
        <v>214</v>
      </c>
      <c r="I26" s="37">
        <v>233</v>
      </c>
      <c r="J26" s="37">
        <v>213</v>
      </c>
      <c r="K26" s="37">
        <v>1054</v>
      </c>
      <c r="L26" s="37">
        <v>531</v>
      </c>
      <c r="M26" s="37">
        <v>731</v>
      </c>
      <c r="N26" s="37">
        <v>17</v>
      </c>
      <c r="O26" s="37">
        <v>68</v>
      </c>
      <c r="P26" s="27"/>
    </row>
    <row r="27" spans="1:16" ht="12">
      <c r="A27" s="127" t="s">
        <v>41</v>
      </c>
      <c r="B27" s="37">
        <v>3</v>
      </c>
      <c r="C27" s="37">
        <v>20</v>
      </c>
      <c r="D27" s="37">
        <v>10</v>
      </c>
      <c r="E27" s="37">
        <v>0</v>
      </c>
      <c r="F27" s="37">
        <v>64</v>
      </c>
      <c r="G27" s="37">
        <v>69</v>
      </c>
      <c r="H27" s="37">
        <v>61</v>
      </c>
      <c r="I27" s="37">
        <v>78</v>
      </c>
      <c r="J27" s="37">
        <v>75</v>
      </c>
      <c r="K27" s="37">
        <v>347</v>
      </c>
      <c r="L27" s="37">
        <v>180</v>
      </c>
      <c r="M27" s="37">
        <v>189</v>
      </c>
      <c r="N27" s="37">
        <v>6</v>
      </c>
      <c r="O27" s="37">
        <v>68</v>
      </c>
      <c r="P27" s="27"/>
    </row>
    <row r="28" spans="1:16" ht="12">
      <c r="A28" s="126" t="s">
        <v>19</v>
      </c>
      <c r="B28" s="28">
        <v>9</v>
      </c>
      <c r="C28" s="28">
        <v>93</v>
      </c>
      <c r="D28" s="28">
        <v>58</v>
      </c>
      <c r="E28" s="28">
        <v>0</v>
      </c>
      <c r="F28" s="28">
        <v>388</v>
      </c>
      <c r="G28" s="28">
        <v>424</v>
      </c>
      <c r="H28" s="28">
        <v>394</v>
      </c>
      <c r="I28" s="28">
        <v>365</v>
      </c>
      <c r="J28" s="28">
        <v>384</v>
      </c>
      <c r="K28" s="28">
        <v>1955</v>
      </c>
      <c r="L28" s="28">
        <v>944</v>
      </c>
      <c r="M28" s="28">
        <v>1253</v>
      </c>
      <c r="N28" s="28">
        <v>46</v>
      </c>
      <c r="O28" s="32">
        <f>O29+O30</f>
        <v>246</v>
      </c>
      <c r="P28" s="27"/>
    </row>
    <row r="29" spans="1:16" ht="12">
      <c r="A29" s="127" t="s">
        <v>42</v>
      </c>
      <c r="B29" s="37">
        <v>5</v>
      </c>
      <c r="C29" s="37">
        <v>57</v>
      </c>
      <c r="D29" s="37">
        <v>41</v>
      </c>
      <c r="E29" s="37">
        <v>0</v>
      </c>
      <c r="F29" s="37">
        <v>234</v>
      </c>
      <c r="G29" s="37">
        <v>257</v>
      </c>
      <c r="H29" s="37">
        <v>245</v>
      </c>
      <c r="I29" s="37">
        <v>237</v>
      </c>
      <c r="J29" s="37">
        <v>255</v>
      </c>
      <c r="K29" s="37">
        <v>1228</v>
      </c>
      <c r="L29" s="37">
        <v>610</v>
      </c>
      <c r="M29" s="37">
        <v>872</v>
      </c>
      <c r="N29" s="37">
        <v>29</v>
      </c>
      <c r="O29" s="37">
        <v>165</v>
      </c>
      <c r="P29" s="27"/>
    </row>
    <row r="30" spans="1:16" ht="12">
      <c r="A30" s="127" t="s">
        <v>43</v>
      </c>
      <c r="B30" s="37">
        <v>4</v>
      </c>
      <c r="C30" s="37">
        <v>36</v>
      </c>
      <c r="D30" s="37">
        <v>17</v>
      </c>
      <c r="E30" s="37">
        <v>0</v>
      </c>
      <c r="F30" s="37">
        <v>154</v>
      </c>
      <c r="G30" s="37">
        <v>167</v>
      </c>
      <c r="H30" s="37">
        <v>149</v>
      </c>
      <c r="I30" s="37">
        <v>128</v>
      </c>
      <c r="J30" s="37">
        <v>129</v>
      </c>
      <c r="K30" s="37">
        <v>727</v>
      </c>
      <c r="L30" s="37">
        <v>334</v>
      </c>
      <c r="M30" s="37">
        <v>381</v>
      </c>
      <c r="N30" s="37">
        <v>17</v>
      </c>
      <c r="O30" s="37">
        <v>81</v>
      </c>
      <c r="P30" s="27"/>
    </row>
    <row r="31" spans="1:16" ht="12">
      <c r="A31" s="128" t="s">
        <v>44</v>
      </c>
      <c r="B31" s="28">
        <v>72</v>
      </c>
      <c r="C31" s="28">
        <v>653</v>
      </c>
      <c r="D31" s="28">
        <v>389</v>
      </c>
      <c r="E31" s="28">
        <v>0</v>
      </c>
      <c r="F31" s="28">
        <v>2775</v>
      </c>
      <c r="G31" s="28">
        <v>2809</v>
      </c>
      <c r="H31" s="28">
        <v>2789</v>
      </c>
      <c r="I31" s="28">
        <v>2816</v>
      </c>
      <c r="J31" s="28">
        <v>2804</v>
      </c>
      <c r="K31" s="28">
        <v>13993</v>
      </c>
      <c r="L31" s="28">
        <v>6817</v>
      </c>
      <c r="M31" s="28">
        <v>8485</v>
      </c>
      <c r="N31" s="28">
        <v>377</v>
      </c>
      <c r="O31" s="32">
        <f>O28+O25+O22+O18+O17+O14+O11+O7+O6</f>
        <v>2354</v>
      </c>
      <c r="P31" s="27"/>
    </row>
    <row r="32" spans="1:16" ht="3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"/>
      <c r="P32" s="27"/>
    </row>
    <row r="33" spans="1:15" ht="12">
      <c r="A33" s="130" t="s">
        <v>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0"/>
    </row>
    <row r="34" spans="1:15" ht="12">
      <c r="A34" s="130" t="s">
        <v>49</v>
      </c>
      <c r="B34" s="131"/>
      <c r="C34" s="131"/>
      <c r="D34" s="131"/>
      <c r="E34" s="131"/>
      <c r="F34" s="131"/>
      <c r="G34" s="90"/>
      <c r="H34" s="131"/>
      <c r="I34" s="131"/>
      <c r="J34" s="131"/>
      <c r="K34" s="131"/>
      <c r="L34" s="131"/>
      <c r="M34" s="131"/>
      <c r="N34" s="131"/>
      <c r="O34" s="10"/>
    </row>
    <row r="35" spans="1:15" ht="12">
      <c r="A35" s="132" t="s">
        <v>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 ht="12">
      <c r="B38" s="42">
        <v>5</v>
      </c>
      <c r="C38" s="42">
        <v>40</v>
      </c>
      <c r="D38" s="43">
        <v>40</v>
      </c>
      <c r="E38" s="42"/>
      <c r="F38" s="42">
        <v>162</v>
      </c>
      <c r="G38" s="42">
        <v>177</v>
      </c>
      <c r="H38" s="42">
        <v>176</v>
      </c>
      <c r="I38" s="42">
        <v>153</v>
      </c>
      <c r="J38" s="42">
        <v>167</v>
      </c>
      <c r="K38" s="44">
        <v>835</v>
      </c>
      <c r="L38" s="45">
        <v>408</v>
      </c>
      <c r="M38" s="46">
        <v>835</v>
      </c>
      <c r="N38" s="47">
        <v>43</v>
      </c>
      <c r="O38" s="48">
        <v>85</v>
      </c>
    </row>
    <row r="39" spans="2:15" ht="12">
      <c r="B39" s="49">
        <v>11</v>
      </c>
      <c r="C39" s="49">
        <v>93</v>
      </c>
      <c r="D39" s="43">
        <v>72</v>
      </c>
      <c r="E39" s="49">
        <v>0</v>
      </c>
      <c r="F39" s="49">
        <v>434</v>
      </c>
      <c r="G39" s="49">
        <v>436</v>
      </c>
      <c r="H39" s="49">
        <v>439</v>
      </c>
      <c r="I39" s="49">
        <v>415</v>
      </c>
      <c r="J39" s="49">
        <v>418</v>
      </c>
      <c r="K39" s="49">
        <v>2142</v>
      </c>
      <c r="L39" s="43">
        <v>1017</v>
      </c>
      <c r="M39" s="43">
        <v>1684</v>
      </c>
      <c r="N39" s="43">
        <v>57</v>
      </c>
      <c r="O39" s="43">
        <v>602</v>
      </c>
    </row>
    <row r="40" spans="2:15" ht="12">
      <c r="B40" s="50">
        <v>5</v>
      </c>
      <c r="C40" s="51">
        <v>42</v>
      </c>
      <c r="D40" s="52">
        <v>26</v>
      </c>
      <c r="E40" s="53"/>
      <c r="F40" s="50">
        <v>178</v>
      </c>
      <c r="G40" s="50">
        <v>213</v>
      </c>
      <c r="H40" s="50">
        <v>206</v>
      </c>
      <c r="I40" s="50">
        <v>178</v>
      </c>
      <c r="J40" s="50">
        <v>182</v>
      </c>
      <c r="K40" s="54">
        <v>957</v>
      </c>
      <c r="L40" s="55">
        <v>467</v>
      </c>
      <c r="M40" s="56">
        <v>607</v>
      </c>
      <c r="N40" s="57">
        <v>28</v>
      </c>
      <c r="O40" s="57">
        <v>337</v>
      </c>
    </row>
    <row r="41" spans="2:15" ht="12">
      <c r="B41" s="58">
        <v>4</v>
      </c>
      <c r="C41" s="58">
        <v>31</v>
      </c>
      <c r="D41" s="59">
        <v>26</v>
      </c>
      <c r="E41" s="53"/>
      <c r="F41" s="50">
        <v>159</v>
      </c>
      <c r="G41" s="50">
        <v>139</v>
      </c>
      <c r="H41" s="50">
        <v>137</v>
      </c>
      <c r="I41" s="50">
        <v>148</v>
      </c>
      <c r="J41" s="50">
        <v>143</v>
      </c>
      <c r="K41" s="54">
        <v>726</v>
      </c>
      <c r="L41" s="55">
        <v>350</v>
      </c>
      <c r="M41" s="60">
        <v>618</v>
      </c>
      <c r="N41" s="57">
        <v>16</v>
      </c>
      <c r="O41" s="57">
        <v>144</v>
      </c>
    </row>
    <row r="42" spans="2:15" ht="12">
      <c r="B42" s="50">
        <v>2</v>
      </c>
      <c r="C42" s="50">
        <v>20</v>
      </c>
      <c r="D42" s="61">
        <v>20</v>
      </c>
      <c r="E42" s="53"/>
      <c r="F42" s="50">
        <v>97</v>
      </c>
      <c r="G42" s="50">
        <v>84</v>
      </c>
      <c r="H42" s="50">
        <v>96</v>
      </c>
      <c r="I42" s="50">
        <v>89</v>
      </c>
      <c r="J42" s="50">
        <v>93</v>
      </c>
      <c r="K42" s="54">
        <v>459</v>
      </c>
      <c r="L42" s="55">
        <v>200</v>
      </c>
      <c r="M42" s="56">
        <v>459</v>
      </c>
      <c r="N42" s="57">
        <v>13</v>
      </c>
      <c r="O42" s="57">
        <v>121</v>
      </c>
    </row>
    <row r="43" spans="2:15" ht="12">
      <c r="B43" s="49">
        <v>3</v>
      </c>
      <c r="C43" s="49">
        <v>38</v>
      </c>
      <c r="D43" s="43">
        <v>28</v>
      </c>
      <c r="E43" s="49">
        <v>0</v>
      </c>
      <c r="F43" s="49">
        <v>156</v>
      </c>
      <c r="G43" s="49">
        <v>159</v>
      </c>
      <c r="H43" s="49">
        <v>146</v>
      </c>
      <c r="I43" s="49">
        <v>164</v>
      </c>
      <c r="J43" s="49">
        <v>146</v>
      </c>
      <c r="K43" s="49">
        <v>771</v>
      </c>
      <c r="L43" s="43">
        <v>377</v>
      </c>
      <c r="M43" s="43">
        <v>567</v>
      </c>
      <c r="N43" s="43">
        <v>31</v>
      </c>
      <c r="O43" s="43">
        <v>213</v>
      </c>
    </row>
    <row r="44" spans="2:15" ht="12">
      <c r="B44" s="58">
        <v>2</v>
      </c>
      <c r="C44" s="58">
        <v>24</v>
      </c>
      <c r="D44" s="61">
        <v>15</v>
      </c>
      <c r="E44" s="53"/>
      <c r="F44" s="50">
        <v>98</v>
      </c>
      <c r="G44" s="50">
        <v>93</v>
      </c>
      <c r="H44" s="50">
        <v>98</v>
      </c>
      <c r="I44" s="50">
        <v>100</v>
      </c>
      <c r="J44" s="50">
        <v>82</v>
      </c>
      <c r="K44" s="54">
        <v>471</v>
      </c>
      <c r="L44" s="55">
        <v>237</v>
      </c>
      <c r="M44" s="62">
        <v>299</v>
      </c>
      <c r="N44" s="57">
        <v>21</v>
      </c>
      <c r="O44" s="57">
        <v>142</v>
      </c>
    </row>
    <row r="45" spans="2:15" ht="12">
      <c r="B45" s="58">
        <v>1</v>
      </c>
      <c r="C45" s="58">
        <v>14</v>
      </c>
      <c r="D45" s="61">
        <v>13</v>
      </c>
      <c r="E45" s="53"/>
      <c r="F45" s="50">
        <v>58</v>
      </c>
      <c r="G45" s="50">
        <v>66</v>
      </c>
      <c r="H45" s="50">
        <v>48</v>
      </c>
      <c r="I45" s="50">
        <v>64</v>
      </c>
      <c r="J45" s="50">
        <v>64</v>
      </c>
      <c r="K45" s="54">
        <v>300</v>
      </c>
      <c r="L45" s="55">
        <v>140</v>
      </c>
      <c r="M45" s="62">
        <v>268</v>
      </c>
      <c r="N45" s="57">
        <v>10</v>
      </c>
      <c r="O45" s="57">
        <v>71</v>
      </c>
    </row>
    <row r="46" spans="2:15" ht="12">
      <c r="B46" s="49">
        <v>6</v>
      </c>
      <c r="C46" s="49">
        <v>49</v>
      </c>
      <c r="D46" s="43">
        <v>30</v>
      </c>
      <c r="E46" s="49">
        <v>0</v>
      </c>
      <c r="F46" s="49">
        <v>229</v>
      </c>
      <c r="G46" s="49">
        <v>224</v>
      </c>
      <c r="H46" s="49">
        <v>207</v>
      </c>
      <c r="I46" s="49">
        <v>221</v>
      </c>
      <c r="J46" s="49">
        <v>222</v>
      </c>
      <c r="K46" s="49">
        <v>1103</v>
      </c>
      <c r="L46" s="43">
        <v>559</v>
      </c>
      <c r="M46" s="43">
        <v>679</v>
      </c>
      <c r="N46" s="43">
        <v>35</v>
      </c>
      <c r="O46" s="43">
        <v>203</v>
      </c>
    </row>
    <row r="47" spans="2:15" ht="12">
      <c r="B47" s="58">
        <v>3</v>
      </c>
      <c r="C47" s="58">
        <v>25</v>
      </c>
      <c r="D47" s="61">
        <v>15</v>
      </c>
      <c r="E47" s="53"/>
      <c r="F47" s="50">
        <v>123</v>
      </c>
      <c r="G47" s="50">
        <v>122</v>
      </c>
      <c r="H47" s="50">
        <v>125</v>
      </c>
      <c r="I47" s="50">
        <v>113</v>
      </c>
      <c r="J47" s="50">
        <v>115</v>
      </c>
      <c r="K47" s="54">
        <v>598</v>
      </c>
      <c r="L47" s="55">
        <v>292</v>
      </c>
      <c r="M47" s="62">
        <v>351</v>
      </c>
      <c r="N47" s="57">
        <v>22</v>
      </c>
      <c r="O47" s="57">
        <v>112</v>
      </c>
    </row>
    <row r="48" spans="2:15" ht="12">
      <c r="B48" s="58">
        <v>3</v>
      </c>
      <c r="C48" s="58">
        <v>24</v>
      </c>
      <c r="D48" s="61">
        <v>15</v>
      </c>
      <c r="E48" s="53"/>
      <c r="F48" s="50">
        <v>106</v>
      </c>
      <c r="G48" s="50">
        <v>102</v>
      </c>
      <c r="H48" s="50">
        <v>82</v>
      </c>
      <c r="I48" s="50">
        <v>108</v>
      </c>
      <c r="J48" s="50">
        <v>107</v>
      </c>
      <c r="K48" s="54">
        <v>505</v>
      </c>
      <c r="L48" s="55">
        <v>267</v>
      </c>
      <c r="M48" s="62">
        <v>328</v>
      </c>
      <c r="N48" s="62">
        <v>13</v>
      </c>
      <c r="O48" s="57">
        <v>91</v>
      </c>
    </row>
    <row r="49" spans="2:15" ht="12">
      <c r="B49" s="49">
        <v>5</v>
      </c>
      <c r="C49" s="49">
        <v>50</v>
      </c>
      <c r="D49" s="43">
        <v>36</v>
      </c>
      <c r="E49" s="63"/>
      <c r="F49" s="42">
        <v>209</v>
      </c>
      <c r="G49" s="42">
        <v>207</v>
      </c>
      <c r="H49" s="42">
        <v>193</v>
      </c>
      <c r="I49" s="42">
        <v>212</v>
      </c>
      <c r="J49" s="42">
        <v>208</v>
      </c>
      <c r="K49" s="64">
        <v>1029</v>
      </c>
      <c r="L49" s="45">
        <v>509</v>
      </c>
      <c r="M49" s="65">
        <v>744</v>
      </c>
      <c r="N49" s="66">
        <v>36</v>
      </c>
      <c r="O49" s="66">
        <v>316</v>
      </c>
    </row>
    <row r="50" spans="2:15" ht="12">
      <c r="B50" s="49">
        <v>6</v>
      </c>
      <c r="C50" s="49">
        <v>78</v>
      </c>
      <c r="D50" s="43">
        <v>37</v>
      </c>
      <c r="E50" s="49">
        <v>0</v>
      </c>
      <c r="F50" s="49">
        <v>358</v>
      </c>
      <c r="G50" s="49">
        <v>332</v>
      </c>
      <c r="H50" s="49">
        <v>332</v>
      </c>
      <c r="I50" s="49">
        <v>372</v>
      </c>
      <c r="J50" s="49">
        <v>325</v>
      </c>
      <c r="K50" s="49">
        <v>1719</v>
      </c>
      <c r="L50" s="43">
        <v>824</v>
      </c>
      <c r="M50" s="43">
        <v>817</v>
      </c>
      <c r="N50" s="43">
        <v>30</v>
      </c>
      <c r="O50" s="43">
        <v>187</v>
      </c>
    </row>
    <row r="51" spans="2:15" ht="12">
      <c r="B51" s="58">
        <v>1</v>
      </c>
      <c r="C51" s="58">
        <v>12</v>
      </c>
      <c r="D51" s="61">
        <v>12</v>
      </c>
      <c r="E51" s="53"/>
      <c r="F51" s="50">
        <v>68</v>
      </c>
      <c r="G51" s="50">
        <v>48</v>
      </c>
      <c r="H51" s="50">
        <v>44</v>
      </c>
      <c r="I51" s="50">
        <v>52</v>
      </c>
      <c r="J51" s="50">
        <v>45</v>
      </c>
      <c r="K51" s="54">
        <v>257</v>
      </c>
      <c r="L51" s="55">
        <v>118</v>
      </c>
      <c r="M51" s="62">
        <v>257</v>
      </c>
      <c r="N51" s="57">
        <v>5</v>
      </c>
      <c r="O51" s="57">
        <v>24</v>
      </c>
    </row>
    <row r="52" spans="2:15" ht="12">
      <c r="B52" s="50">
        <v>1</v>
      </c>
      <c r="C52" s="50">
        <v>20</v>
      </c>
      <c r="D52" s="61">
        <v>0</v>
      </c>
      <c r="E52" s="53"/>
      <c r="F52" s="58">
        <v>99</v>
      </c>
      <c r="G52" s="58">
        <v>85</v>
      </c>
      <c r="H52" s="58">
        <v>77</v>
      </c>
      <c r="I52" s="58">
        <v>98</v>
      </c>
      <c r="J52" s="58">
        <v>83</v>
      </c>
      <c r="K52" s="54">
        <v>442</v>
      </c>
      <c r="L52" s="55">
        <v>213</v>
      </c>
      <c r="M52" s="62"/>
      <c r="N52" s="57">
        <v>5</v>
      </c>
      <c r="O52" s="57">
        <v>30</v>
      </c>
    </row>
    <row r="53" spans="2:15" ht="12">
      <c r="B53" s="58">
        <v>4</v>
      </c>
      <c r="C53" s="58">
        <v>46</v>
      </c>
      <c r="D53" s="61">
        <v>25</v>
      </c>
      <c r="E53" s="53"/>
      <c r="F53" s="50">
        <v>191</v>
      </c>
      <c r="G53" s="50">
        <v>199</v>
      </c>
      <c r="H53" s="50">
        <v>211</v>
      </c>
      <c r="I53" s="50">
        <v>222</v>
      </c>
      <c r="J53" s="50">
        <v>197</v>
      </c>
      <c r="K53" s="54">
        <v>1020</v>
      </c>
      <c r="L53" s="55">
        <v>493</v>
      </c>
      <c r="M53" s="62">
        <v>560</v>
      </c>
      <c r="N53" s="57">
        <v>20</v>
      </c>
      <c r="O53" s="57">
        <v>133</v>
      </c>
    </row>
    <row r="54" spans="2:15" ht="12">
      <c r="B54" s="49">
        <v>7</v>
      </c>
      <c r="C54" s="49">
        <v>61</v>
      </c>
      <c r="D54" s="43">
        <v>42</v>
      </c>
      <c r="E54" s="49">
        <v>0</v>
      </c>
      <c r="F54" s="49">
        <v>232</v>
      </c>
      <c r="G54" s="49">
        <v>246</v>
      </c>
      <c r="H54" s="49">
        <v>257</v>
      </c>
      <c r="I54" s="49">
        <v>248</v>
      </c>
      <c r="J54" s="49">
        <v>270</v>
      </c>
      <c r="K54" s="49">
        <v>1253</v>
      </c>
      <c r="L54" s="43">
        <v>581</v>
      </c>
      <c r="M54" s="43">
        <v>878</v>
      </c>
      <c r="N54" s="43">
        <v>47</v>
      </c>
      <c r="O54" s="43">
        <v>270</v>
      </c>
    </row>
    <row r="55" spans="2:15" ht="12">
      <c r="B55" s="58">
        <v>2</v>
      </c>
      <c r="C55" s="58">
        <v>17</v>
      </c>
      <c r="D55" s="61">
        <v>8</v>
      </c>
      <c r="E55" s="53"/>
      <c r="F55" s="50">
        <v>57</v>
      </c>
      <c r="G55" s="50">
        <v>66</v>
      </c>
      <c r="H55" s="50">
        <v>72</v>
      </c>
      <c r="I55" s="50">
        <v>65</v>
      </c>
      <c r="J55" s="50">
        <v>79</v>
      </c>
      <c r="K55" s="54">
        <v>339</v>
      </c>
      <c r="L55" s="55">
        <v>162</v>
      </c>
      <c r="M55" s="62">
        <v>176</v>
      </c>
      <c r="N55" s="57">
        <v>11</v>
      </c>
      <c r="O55" s="57">
        <v>77</v>
      </c>
    </row>
    <row r="56" spans="2:15" ht="12">
      <c r="B56" s="58">
        <v>5</v>
      </c>
      <c r="C56" s="58">
        <v>44</v>
      </c>
      <c r="D56" s="61">
        <v>34</v>
      </c>
      <c r="E56" s="53"/>
      <c r="F56" s="50">
        <v>175</v>
      </c>
      <c r="G56" s="50">
        <v>180</v>
      </c>
      <c r="H56" s="50">
        <v>185</v>
      </c>
      <c r="I56" s="50">
        <v>183</v>
      </c>
      <c r="J56" s="50">
        <v>191</v>
      </c>
      <c r="K56" s="54">
        <v>914</v>
      </c>
      <c r="L56" s="55">
        <v>419</v>
      </c>
      <c r="M56" s="62">
        <v>702</v>
      </c>
      <c r="N56" s="57">
        <v>36</v>
      </c>
      <c r="O56" s="57">
        <v>193</v>
      </c>
    </row>
    <row r="57" spans="2:15" ht="12">
      <c r="B57" s="49">
        <v>5</v>
      </c>
      <c r="C57" s="49">
        <v>51</v>
      </c>
      <c r="D57" s="43">
        <v>41</v>
      </c>
      <c r="E57" s="49">
        <v>0</v>
      </c>
      <c r="F57" s="49">
        <v>217</v>
      </c>
      <c r="G57" s="49">
        <v>196</v>
      </c>
      <c r="H57" s="49">
        <v>221</v>
      </c>
      <c r="I57" s="49">
        <v>260</v>
      </c>
      <c r="J57" s="49">
        <v>232</v>
      </c>
      <c r="K57" s="49">
        <v>1126</v>
      </c>
      <c r="L57" s="43">
        <v>556</v>
      </c>
      <c r="M57" s="43">
        <v>920</v>
      </c>
      <c r="N57" s="43">
        <v>19</v>
      </c>
      <c r="O57" s="43">
        <v>131</v>
      </c>
    </row>
    <row r="58" spans="2:15" ht="12">
      <c r="B58" s="58">
        <v>4</v>
      </c>
      <c r="C58" s="58">
        <v>41</v>
      </c>
      <c r="D58" s="61">
        <v>31</v>
      </c>
      <c r="E58" s="53"/>
      <c r="F58" s="50">
        <v>180</v>
      </c>
      <c r="G58" s="50">
        <v>162</v>
      </c>
      <c r="H58" s="50">
        <v>190</v>
      </c>
      <c r="I58" s="50">
        <v>213</v>
      </c>
      <c r="J58" s="50">
        <v>192</v>
      </c>
      <c r="K58" s="54">
        <v>937</v>
      </c>
      <c r="L58" s="55">
        <v>468</v>
      </c>
      <c r="M58" s="62">
        <v>731</v>
      </c>
      <c r="N58" s="57">
        <v>14</v>
      </c>
      <c r="O58" s="57">
        <v>65</v>
      </c>
    </row>
    <row r="59" spans="2:15" ht="12">
      <c r="B59" s="58">
        <v>1</v>
      </c>
      <c r="C59" s="58">
        <v>10</v>
      </c>
      <c r="D59" s="61">
        <v>10</v>
      </c>
      <c r="E59" s="53"/>
      <c r="F59" s="58">
        <v>37</v>
      </c>
      <c r="G59" s="58">
        <v>34</v>
      </c>
      <c r="H59" s="58">
        <v>31</v>
      </c>
      <c r="I59" s="58">
        <v>47</v>
      </c>
      <c r="J59" s="58">
        <v>40</v>
      </c>
      <c r="K59" s="54">
        <v>189</v>
      </c>
      <c r="L59" s="55">
        <v>88</v>
      </c>
      <c r="M59" s="62">
        <v>189</v>
      </c>
      <c r="N59" s="57">
        <v>5</v>
      </c>
      <c r="O59" s="67">
        <v>66</v>
      </c>
    </row>
    <row r="60" spans="2:15" ht="12">
      <c r="B60" s="49">
        <v>8</v>
      </c>
      <c r="C60" s="49">
        <v>86</v>
      </c>
      <c r="D60" s="43">
        <v>58</v>
      </c>
      <c r="E60" s="49">
        <v>0</v>
      </c>
      <c r="F60" s="49">
        <v>352</v>
      </c>
      <c r="G60" s="49">
        <v>391</v>
      </c>
      <c r="H60" s="49">
        <v>373</v>
      </c>
      <c r="I60" s="49">
        <v>348</v>
      </c>
      <c r="J60" s="49">
        <v>369</v>
      </c>
      <c r="K60" s="49">
        <v>1833</v>
      </c>
      <c r="L60" s="43">
        <v>896</v>
      </c>
      <c r="M60" s="43">
        <v>1253</v>
      </c>
      <c r="N60" s="43">
        <v>40</v>
      </c>
      <c r="O60" s="43">
        <v>246</v>
      </c>
    </row>
    <row r="61" spans="2:15" ht="12">
      <c r="B61" s="58">
        <v>5</v>
      </c>
      <c r="C61" s="58">
        <v>57</v>
      </c>
      <c r="D61" s="61">
        <v>41</v>
      </c>
      <c r="E61" s="53"/>
      <c r="F61" s="50">
        <v>234</v>
      </c>
      <c r="G61" s="50">
        <v>257</v>
      </c>
      <c r="H61" s="50">
        <v>245</v>
      </c>
      <c r="I61" s="50">
        <v>237</v>
      </c>
      <c r="J61" s="50">
        <v>255</v>
      </c>
      <c r="K61" s="54">
        <v>1228</v>
      </c>
      <c r="L61" s="55">
        <v>610</v>
      </c>
      <c r="M61" s="62">
        <v>872</v>
      </c>
      <c r="N61" s="57">
        <v>29</v>
      </c>
      <c r="O61" s="57">
        <v>165</v>
      </c>
    </row>
    <row r="62" spans="2:15" ht="12">
      <c r="B62" s="58">
        <v>3</v>
      </c>
      <c r="C62" s="58">
        <v>29</v>
      </c>
      <c r="D62" s="61">
        <v>17</v>
      </c>
      <c r="E62" s="53"/>
      <c r="F62" s="50">
        <v>118</v>
      </c>
      <c r="G62" s="50">
        <v>134</v>
      </c>
      <c r="H62" s="50">
        <v>128</v>
      </c>
      <c r="I62" s="50">
        <v>111</v>
      </c>
      <c r="J62" s="50">
        <v>114</v>
      </c>
      <c r="K62" s="54">
        <v>605</v>
      </c>
      <c r="L62" s="55">
        <v>286</v>
      </c>
      <c r="M62" s="62">
        <v>381</v>
      </c>
      <c r="N62" s="57">
        <v>11</v>
      </c>
      <c r="O62" s="57">
        <v>81</v>
      </c>
    </row>
    <row r="63" spans="2:15" ht="12">
      <c r="B63" s="32">
        <v>56</v>
      </c>
      <c r="C63" s="32">
        <v>546</v>
      </c>
      <c r="D63" s="29">
        <v>384</v>
      </c>
      <c r="E63" s="32">
        <v>0</v>
      </c>
      <c r="F63" s="32">
        <v>2349</v>
      </c>
      <c r="G63" s="32">
        <v>2368</v>
      </c>
      <c r="H63" s="32">
        <v>2344</v>
      </c>
      <c r="I63" s="32">
        <v>2393</v>
      </c>
      <c r="J63" s="32">
        <v>2357</v>
      </c>
      <c r="K63" s="32">
        <v>11811</v>
      </c>
      <c r="L63" s="29">
        <v>5727</v>
      </c>
      <c r="M63" s="29">
        <v>8377</v>
      </c>
      <c r="N63" s="29">
        <v>338</v>
      </c>
      <c r="O63" s="29">
        <v>2253</v>
      </c>
    </row>
    <row r="65" spans="2:15" ht="12">
      <c r="B65" s="68">
        <v>2</v>
      </c>
      <c r="C65" s="68">
        <v>11</v>
      </c>
      <c r="D65" s="68"/>
      <c r="E65" s="68"/>
      <c r="F65" s="68">
        <v>43</v>
      </c>
      <c r="G65" s="68">
        <v>38</v>
      </c>
      <c r="H65" s="68">
        <v>36</v>
      </c>
      <c r="I65" s="68">
        <v>50</v>
      </c>
      <c r="J65" s="68">
        <v>39</v>
      </c>
      <c r="K65" s="69">
        <v>206</v>
      </c>
      <c r="L65" s="70">
        <v>88</v>
      </c>
      <c r="M65" s="71"/>
      <c r="N65" s="72">
        <v>5</v>
      </c>
      <c r="O65" s="72">
        <v>5</v>
      </c>
    </row>
    <row r="66" spans="2:15" ht="12">
      <c r="B66" s="73">
        <v>1</v>
      </c>
      <c r="C66" s="73">
        <v>10</v>
      </c>
      <c r="D66" s="73">
        <v>0</v>
      </c>
      <c r="E66" s="73">
        <v>0</v>
      </c>
      <c r="F66" s="73">
        <v>59</v>
      </c>
      <c r="G66" s="73">
        <v>55</v>
      </c>
      <c r="H66" s="73">
        <v>50</v>
      </c>
      <c r="I66" s="73">
        <v>56</v>
      </c>
      <c r="J66" s="73">
        <v>57</v>
      </c>
      <c r="K66" s="73">
        <v>277</v>
      </c>
      <c r="L66" s="74">
        <v>155</v>
      </c>
      <c r="M66" s="74">
        <v>0</v>
      </c>
      <c r="N66" s="74">
        <v>1</v>
      </c>
      <c r="O66" s="74">
        <v>4</v>
      </c>
    </row>
    <row r="67" spans="2:15" ht="12">
      <c r="B67" s="75">
        <v>1</v>
      </c>
      <c r="C67" s="76">
        <v>10</v>
      </c>
      <c r="D67" s="76"/>
      <c r="E67" s="77"/>
      <c r="F67" s="75">
        <v>59</v>
      </c>
      <c r="G67" s="75">
        <v>55</v>
      </c>
      <c r="H67" s="75">
        <v>50</v>
      </c>
      <c r="I67" s="75">
        <v>56</v>
      </c>
      <c r="J67" s="75">
        <v>57</v>
      </c>
      <c r="K67" s="78">
        <v>277</v>
      </c>
      <c r="L67" s="79">
        <v>155</v>
      </c>
      <c r="M67" s="80"/>
      <c r="N67" s="81">
        <v>1</v>
      </c>
      <c r="O67" s="81">
        <v>4</v>
      </c>
    </row>
    <row r="68" spans="2:15" ht="12">
      <c r="B68" s="75">
        <v>0</v>
      </c>
      <c r="C68" s="75">
        <v>0</v>
      </c>
      <c r="D68" s="75"/>
      <c r="E68" s="77"/>
      <c r="F68" s="75"/>
      <c r="G68" s="75"/>
      <c r="H68" s="75"/>
      <c r="I68" s="75"/>
      <c r="J68" s="75"/>
      <c r="K68" s="78"/>
      <c r="L68" s="79"/>
      <c r="M68" s="80"/>
      <c r="N68" s="81"/>
      <c r="O68" s="81"/>
    </row>
    <row r="69" spans="2:15" ht="12">
      <c r="B69" s="75">
        <v>0</v>
      </c>
      <c r="C69" s="75">
        <v>0</v>
      </c>
      <c r="D69" s="75"/>
      <c r="E69" s="77"/>
      <c r="F69" s="75"/>
      <c r="G69" s="75"/>
      <c r="H69" s="75"/>
      <c r="I69" s="75"/>
      <c r="J69" s="75"/>
      <c r="K69" s="78"/>
      <c r="L69" s="79"/>
      <c r="M69" s="80"/>
      <c r="N69" s="81"/>
      <c r="O69" s="81"/>
    </row>
    <row r="70" spans="2:15" ht="12">
      <c r="B70" s="73">
        <v>2</v>
      </c>
      <c r="C70" s="73">
        <v>15</v>
      </c>
      <c r="D70" s="73">
        <v>5</v>
      </c>
      <c r="E70" s="73">
        <v>0</v>
      </c>
      <c r="F70" s="73">
        <v>72</v>
      </c>
      <c r="G70" s="73">
        <v>78</v>
      </c>
      <c r="H70" s="73">
        <v>72</v>
      </c>
      <c r="I70" s="73">
        <v>66</v>
      </c>
      <c r="J70" s="73">
        <v>68</v>
      </c>
      <c r="K70" s="73">
        <v>356</v>
      </c>
      <c r="L70" s="74">
        <v>173</v>
      </c>
      <c r="M70" s="74">
        <v>108</v>
      </c>
      <c r="N70" s="74">
        <v>4</v>
      </c>
      <c r="O70" s="74">
        <v>6</v>
      </c>
    </row>
    <row r="71" spans="2:15" ht="12">
      <c r="B71" s="75"/>
      <c r="C71" s="75"/>
      <c r="D71" s="75"/>
      <c r="E71" s="77"/>
      <c r="F71" s="75"/>
      <c r="G71" s="75"/>
      <c r="H71" s="75"/>
      <c r="I71" s="75"/>
      <c r="J71" s="75"/>
      <c r="K71" s="78"/>
      <c r="L71" s="79"/>
      <c r="M71" s="82"/>
      <c r="N71" s="81"/>
      <c r="O71" s="81"/>
    </row>
    <row r="72" spans="2:15" ht="12">
      <c r="B72" s="75">
        <v>2</v>
      </c>
      <c r="C72" s="75">
        <v>15</v>
      </c>
      <c r="D72" s="75">
        <v>5</v>
      </c>
      <c r="E72" s="77"/>
      <c r="F72" s="75">
        <v>72</v>
      </c>
      <c r="G72" s="75">
        <v>78</v>
      </c>
      <c r="H72" s="75">
        <v>72</v>
      </c>
      <c r="I72" s="75">
        <v>66</v>
      </c>
      <c r="J72" s="75">
        <v>68</v>
      </c>
      <c r="K72" s="78">
        <v>356</v>
      </c>
      <c r="L72" s="79">
        <v>173</v>
      </c>
      <c r="M72" s="82">
        <v>108</v>
      </c>
      <c r="N72" s="81">
        <v>4</v>
      </c>
      <c r="O72" s="81">
        <v>6</v>
      </c>
    </row>
    <row r="73" spans="2:15" ht="12">
      <c r="B73" s="73"/>
      <c r="C73" s="73"/>
      <c r="D73" s="73"/>
      <c r="E73" s="73"/>
      <c r="F73" s="73"/>
      <c r="G73" s="73"/>
      <c r="H73" s="73"/>
      <c r="I73" s="73"/>
      <c r="J73" s="73"/>
      <c r="K73" s="69"/>
      <c r="L73" s="70"/>
      <c r="M73" s="74"/>
      <c r="N73" s="74"/>
      <c r="O73" s="74"/>
    </row>
    <row r="74" spans="2:15" ht="12">
      <c r="B74" s="75"/>
      <c r="C74" s="75"/>
      <c r="D74" s="75"/>
      <c r="E74" s="77"/>
      <c r="F74" s="75"/>
      <c r="G74" s="75"/>
      <c r="H74" s="75"/>
      <c r="I74" s="75"/>
      <c r="J74" s="75"/>
      <c r="K74" s="78"/>
      <c r="L74" s="79"/>
      <c r="M74" s="82"/>
      <c r="N74" s="81"/>
      <c r="O74" s="81"/>
    </row>
    <row r="75" spans="2:15" ht="12">
      <c r="B75" s="75"/>
      <c r="C75" s="75"/>
      <c r="D75" s="75"/>
      <c r="E75" s="77"/>
      <c r="F75" s="75"/>
      <c r="G75" s="75"/>
      <c r="H75" s="75"/>
      <c r="I75" s="75"/>
      <c r="J75" s="75"/>
      <c r="K75" s="78"/>
      <c r="L75" s="79"/>
      <c r="M75" s="82"/>
      <c r="N75" s="81"/>
      <c r="O75" s="81"/>
    </row>
    <row r="76" spans="2:15" ht="12">
      <c r="B76" s="68"/>
      <c r="C76" s="68"/>
      <c r="D76" s="68"/>
      <c r="E76" s="83"/>
      <c r="F76" s="68"/>
      <c r="G76" s="68"/>
      <c r="H76" s="68"/>
      <c r="I76" s="68"/>
      <c r="J76" s="68"/>
      <c r="K76" s="69"/>
      <c r="L76" s="70"/>
      <c r="M76" s="84"/>
      <c r="N76" s="85"/>
      <c r="O76" s="85"/>
    </row>
    <row r="77" spans="2:15" ht="12">
      <c r="B77" s="73">
        <v>6</v>
      </c>
      <c r="C77" s="73">
        <v>34</v>
      </c>
      <c r="D77" s="73">
        <v>0</v>
      </c>
      <c r="E77" s="73">
        <v>0</v>
      </c>
      <c r="F77" s="73">
        <v>110</v>
      </c>
      <c r="G77" s="73">
        <v>123</v>
      </c>
      <c r="H77" s="73">
        <v>148</v>
      </c>
      <c r="I77" s="73">
        <v>129</v>
      </c>
      <c r="J77" s="73">
        <v>146</v>
      </c>
      <c r="K77" s="73">
        <v>656</v>
      </c>
      <c r="L77" s="74">
        <v>336</v>
      </c>
      <c r="M77" s="74">
        <v>0</v>
      </c>
      <c r="N77" s="74">
        <v>10</v>
      </c>
      <c r="O77" s="74">
        <v>15</v>
      </c>
    </row>
    <row r="78" spans="2:15" ht="12">
      <c r="B78" s="75">
        <v>2</v>
      </c>
      <c r="C78" s="75">
        <v>10</v>
      </c>
      <c r="D78" s="75"/>
      <c r="E78" s="77"/>
      <c r="F78" s="75">
        <v>33</v>
      </c>
      <c r="G78" s="75">
        <v>31</v>
      </c>
      <c r="H78" s="75">
        <v>39</v>
      </c>
      <c r="I78" s="75">
        <v>32</v>
      </c>
      <c r="J78" s="75">
        <v>25</v>
      </c>
      <c r="K78" s="78">
        <v>160</v>
      </c>
      <c r="L78" s="79">
        <v>73</v>
      </c>
      <c r="M78" s="82"/>
      <c r="N78" s="81">
        <v>3</v>
      </c>
      <c r="O78" s="81">
        <v>8</v>
      </c>
    </row>
    <row r="79" spans="2:15" ht="12">
      <c r="B79" s="75">
        <v>1</v>
      </c>
      <c r="C79" s="75">
        <v>4</v>
      </c>
      <c r="D79" s="75"/>
      <c r="E79" s="77"/>
      <c r="F79" s="75">
        <v>0</v>
      </c>
      <c r="G79" s="75">
        <v>15</v>
      </c>
      <c r="H79" s="75">
        <v>23</v>
      </c>
      <c r="I79" s="75">
        <v>17</v>
      </c>
      <c r="J79" s="75">
        <v>27</v>
      </c>
      <c r="K79" s="78">
        <v>82</v>
      </c>
      <c r="L79" s="79">
        <v>28</v>
      </c>
      <c r="M79" s="82"/>
      <c r="N79" s="81">
        <v>1</v>
      </c>
      <c r="O79" s="81">
        <v>0</v>
      </c>
    </row>
    <row r="80" spans="2:15" ht="12">
      <c r="B80" s="75">
        <v>3</v>
      </c>
      <c r="C80" s="75">
        <v>20</v>
      </c>
      <c r="D80" s="75"/>
      <c r="E80" s="77"/>
      <c r="F80" s="75">
        <v>77</v>
      </c>
      <c r="G80" s="75">
        <v>77</v>
      </c>
      <c r="H80" s="75">
        <v>86</v>
      </c>
      <c r="I80" s="75">
        <v>80</v>
      </c>
      <c r="J80" s="75">
        <v>94</v>
      </c>
      <c r="K80" s="78">
        <v>414</v>
      </c>
      <c r="L80" s="79">
        <v>235</v>
      </c>
      <c r="M80" s="82"/>
      <c r="N80" s="81">
        <v>6</v>
      </c>
      <c r="O80" s="81">
        <v>7</v>
      </c>
    </row>
    <row r="81" spans="2:15" ht="12">
      <c r="B81" s="73">
        <v>1</v>
      </c>
      <c r="C81" s="73">
        <v>15</v>
      </c>
      <c r="D81" s="73">
        <v>0</v>
      </c>
      <c r="E81" s="73">
        <v>0</v>
      </c>
      <c r="F81" s="73">
        <v>52</v>
      </c>
      <c r="G81" s="73">
        <v>54</v>
      </c>
      <c r="H81" s="73">
        <v>64</v>
      </c>
      <c r="I81" s="73">
        <v>54</v>
      </c>
      <c r="J81" s="73">
        <v>66</v>
      </c>
      <c r="K81" s="73">
        <v>290</v>
      </c>
      <c r="L81" s="74">
        <v>135</v>
      </c>
      <c r="M81" s="74">
        <v>0</v>
      </c>
      <c r="N81" s="74">
        <v>9</v>
      </c>
      <c r="O81" s="74">
        <v>0</v>
      </c>
    </row>
    <row r="82" spans="2:15" ht="12">
      <c r="B82" s="75"/>
      <c r="C82" s="75"/>
      <c r="D82" s="75"/>
      <c r="E82" s="77"/>
      <c r="F82" s="75"/>
      <c r="G82" s="75"/>
      <c r="H82" s="75"/>
      <c r="I82" s="75"/>
      <c r="J82" s="75"/>
      <c r="K82" s="78"/>
      <c r="L82" s="79"/>
      <c r="M82" s="82"/>
      <c r="N82" s="81"/>
      <c r="O82" s="81"/>
    </row>
    <row r="83" spans="2:15" ht="12">
      <c r="B83" s="75">
        <v>1</v>
      </c>
      <c r="C83" s="75">
        <v>15</v>
      </c>
      <c r="D83" s="75"/>
      <c r="E83" s="77"/>
      <c r="F83" s="75">
        <v>52</v>
      </c>
      <c r="G83" s="75">
        <v>54</v>
      </c>
      <c r="H83" s="75">
        <v>64</v>
      </c>
      <c r="I83" s="75">
        <v>54</v>
      </c>
      <c r="J83" s="75">
        <v>66</v>
      </c>
      <c r="K83" s="78">
        <v>290</v>
      </c>
      <c r="L83" s="79">
        <v>135</v>
      </c>
      <c r="M83" s="82"/>
      <c r="N83" s="81">
        <v>9</v>
      </c>
      <c r="O83" s="81">
        <v>0</v>
      </c>
    </row>
    <row r="84" spans="2:15" ht="12">
      <c r="B84" s="73">
        <v>3</v>
      </c>
      <c r="C84" s="73">
        <v>15</v>
      </c>
      <c r="D84" s="73">
        <v>0</v>
      </c>
      <c r="E84" s="73">
        <v>0</v>
      </c>
      <c r="F84" s="73">
        <v>54</v>
      </c>
      <c r="G84" s="73">
        <v>60</v>
      </c>
      <c r="H84" s="73">
        <v>54</v>
      </c>
      <c r="I84" s="73">
        <v>51</v>
      </c>
      <c r="J84" s="73">
        <v>56</v>
      </c>
      <c r="K84" s="73">
        <v>275</v>
      </c>
      <c r="L84" s="74">
        <v>155</v>
      </c>
      <c r="M84" s="74">
        <v>0</v>
      </c>
      <c r="N84" s="74">
        <v>4</v>
      </c>
      <c r="O84" s="74">
        <v>2</v>
      </c>
    </row>
    <row r="85" spans="2:15" ht="12">
      <c r="B85" s="75">
        <v>1</v>
      </c>
      <c r="C85" s="75">
        <v>5</v>
      </c>
      <c r="D85" s="75"/>
      <c r="E85" s="77"/>
      <c r="F85" s="75">
        <v>27</v>
      </c>
      <c r="G85" s="75">
        <v>25</v>
      </c>
      <c r="H85" s="75">
        <v>24</v>
      </c>
      <c r="I85" s="75">
        <v>20</v>
      </c>
      <c r="J85" s="75">
        <v>21</v>
      </c>
      <c r="K85" s="78">
        <v>117</v>
      </c>
      <c r="L85" s="79">
        <v>63</v>
      </c>
      <c r="M85" s="82"/>
      <c r="N85" s="81">
        <v>3</v>
      </c>
      <c r="O85" s="81">
        <v>0</v>
      </c>
    </row>
    <row r="86" spans="2:15" ht="12">
      <c r="B86" s="75">
        <v>2</v>
      </c>
      <c r="C86" s="75">
        <v>10</v>
      </c>
      <c r="D86" s="75"/>
      <c r="E86" s="77"/>
      <c r="F86" s="75">
        <v>27</v>
      </c>
      <c r="G86" s="75">
        <v>35</v>
      </c>
      <c r="H86" s="75">
        <v>30</v>
      </c>
      <c r="I86" s="75">
        <v>31</v>
      </c>
      <c r="J86" s="75">
        <v>35</v>
      </c>
      <c r="K86" s="78">
        <v>158</v>
      </c>
      <c r="L86" s="79">
        <v>92</v>
      </c>
      <c r="M86" s="82"/>
      <c r="N86" s="81">
        <v>1</v>
      </c>
      <c r="O86" s="81">
        <v>2</v>
      </c>
    </row>
    <row r="87" spans="2:15" ht="12">
      <c r="B87" s="73">
        <v>1</v>
      </c>
      <c r="C87" s="73">
        <v>7</v>
      </c>
      <c r="D87" s="73">
        <v>0</v>
      </c>
      <c r="E87" s="73">
        <v>0</v>
      </c>
      <c r="F87" s="73">
        <v>36</v>
      </c>
      <c r="G87" s="73">
        <v>33</v>
      </c>
      <c r="H87" s="73">
        <v>21</v>
      </c>
      <c r="I87" s="73">
        <v>17</v>
      </c>
      <c r="J87" s="73">
        <v>15</v>
      </c>
      <c r="K87" s="73">
        <v>122</v>
      </c>
      <c r="L87" s="74">
        <v>48</v>
      </c>
      <c r="M87" s="74">
        <v>0</v>
      </c>
      <c r="N87" s="74">
        <v>6</v>
      </c>
      <c r="O87" s="74">
        <v>0</v>
      </c>
    </row>
    <row r="88" spans="2:15" ht="12">
      <c r="B88" s="75"/>
      <c r="C88" s="75"/>
      <c r="D88" s="75"/>
      <c r="E88" s="77"/>
      <c r="F88" s="75"/>
      <c r="G88" s="75"/>
      <c r="H88" s="75"/>
      <c r="I88" s="75"/>
      <c r="J88" s="75"/>
      <c r="K88" s="78"/>
      <c r="L88" s="79"/>
      <c r="M88" s="82"/>
      <c r="N88" s="81"/>
      <c r="O88" s="81"/>
    </row>
    <row r="89" spans="2:15" ht="12">
      <c r="B89" s="75">
        <v>1</v>
      </c>
      <c r="C89" s="86">
        <v>7</v>
      </c>
      <c r="D89" s="75"/>
      <c r="E89" s="77"/>
      <c r="F89" s="75">
        <v>36</v>
      </c>
      <c r="G89" s="75">
        <v>33</v>
      </c>
      <c r="H89" s="75">
        <v>21</v>
      </c>
      <c r="I89" s="75">
        <v>17</v>
      </c>
      <c r="J89" s="75">
        <v>15</v>
      </c>
      <c r="K89" s="78">
        <v>122</v>
      </c>
      <c r="L89" s="79">
        <v>48</v>
      </c>
      <c r="M89" s="82"/>
      <c r="N89" s="81">
        <v>6</v>
      </c>
      <c r="O89" s="81">
        <v>0</v>
      </c>
    </row>
    <row r="90" spans="2:15" ht="12">
      <c r="B90" s="73">
        <v>16</v>
      </c>
      <c r="C90" s="73">
        <v>107</v>
      </c>
      <c r="D90" s="73">
        <v>5</v>
      </c>
      <c r="E90" s="73">
        <v>0</v>
      </c>
      <c r="F90" s="73">
        <v>426</v>
      </c>
      <c r="G90" s="73">
        <v>441</v>
      </c>
      <c r="H90" s="73">
        <v>445</v>
      </c>
      <c r="I90" s="73">
        <v>423</v>
      </c>
      <c r="J90" s="73">
        <v>447</v>
      </c>
      <c r="K90" s="73">
        <v>2182</v>
      </c>
      <c r="L90" s="74">
        <v>1090</v>
      </c>
      <c r="M90" s="74">
        <v>108</v>
      </c>
      <c r="N90" s="74">
        <v>39</v>
      </c>
      <c r="O90" s="74">
        <v>32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&amp;R420030.xls</oddHeader>
    <oddFooter>&amp;LComune di Bologna - Dipartimento Programmazione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Zeros="0" zoomScalePageLayoutView="0" workbookViewId="0" topLeftCell="A1">
      <selection activeCell="N35" sqref="A1:N35"/>
    </sheetView>
  </sheetViews>
  <sheetFormatPr defaultColWidth="9.00390625" defaultRowHeight="12"/>
  <cols>
    <col min="1" max="1" width="20.875" style="0" customWidth="1"/>
    <col min="5" max="5" width="0.875" style="0" customWidth="1"/>
    <col min="11" max="11" width="10.25390625" style="0" customWidth="1"/>
    <col min="12" max="15" width="10.125" style="0" customWidth="1"/>
  </cols>
  <sheetData>
    <row r="1" spans="1:15" ht="15">
      <c r="A1" s="99" t="s">
        <v>52</v>
      </c>
      <c r="B1" s="99"/>
      <c r="C1" s="99"/>
      <c r="D1" s="99"/>
      <c r="E1" s="99"/>
      <c r="F1" s="99"/>
      <c r="G1" s="89"/>
      <c r="H1" s="102" t="s">
        <v>22</v>
      </c>
      <c r="I1" s="101"/>
      <c r="J1" s="101"/>
      <c r="K1" s="101"/>
      <c r="L1" s="101"/>
      <c r="M1" s="101"/>
      <c r="N1" s="101"/>
      <c r="O1" s="2"/>
    </row>
    <row r="2" spans="1:15" s="88" customFormat="1" ht="12.75">
      <c r="A2" s="103" t="s">
        <v>54</v>
      </c>
      <c r="B2" s="103"/>
      <c r="C2" s="103"/>
      <c r="D2" s="103"/>
      <c r="E2" s="103"/>
      <c r="F2" s="103"/>
      <c r="G2" s="156"/>
      <c r="H2" s="157"/>
      <c r="I2" s="158"/>
      <c r="J2" s="158"/>
      <c r="K2" s="158"/>
      <c r="L2" s="158"/>
      <c r="M2" s="158"/>
      <c r="N2" s="158"/>
      <c r="O2" s="87"/>
    </row>
    <row r="3" spans="1:15" ht="12">
      <c r="A3" s="105" t="s">
        <v>27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41" t="s">
        <v>25</v>
      </c>
      <c r="M3" s="25" t="s">
        <v>6</v>
      </c>
      <c r="N3" s="25" t="s">
        <v>25</v>
      </c>
      <c r="O3" s="25" t="s">
        <v>21</v>
      </c>
    </row>
    <row r="4" spans="1:15" ht="13.5">
      <c r="A4" s="112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89"/>
      <c r="L4" s="26" t="s">
        <v>47</v>
      </c>
      <c r="M4" s="117" t="s">
        <v>24</v>
      </c>
      <c r="N4" s="26" t="s">
        <v>26</v>
      </c>
      <c r="O4" s="26" t="s">
        <v>23</v>
      </c>
    </row>
    <row r="5" spans="1:15" ht="12">
      <c r="A5" s="118"/>
      <c r="B5" s="118"/>
      <c r="C5" s="118"/>
      <c r="D5" s="119" t="s">
        <v>24</v>
      </c>
      <c r="E5" s="120"/>
      <c r="F5" s="121"/>
      <c r="G5" s="121"/>
      <c r="H5" s="121"/>
      <c r="I5" s="121"/>
      <c r="J5" s="121"/>
      <c r="K5" s="122"/>
      <c r="L5" s="123" t="s">
        <v>45</v>
      </c>
      <c r="M5" s="124"/>
      <c r="N5" s="122"/>
      <c r="O5" s="16" t="s">
        <v>48</v>
      </c>
    </row>
    <row r="6" spans="1:16" ht="12">
      <c r="A6" s="126" t="s">
        <v>11</v>
      </c>
      <c r="B6" s="28">
        <v>7</v>
      </c>
      <c r="C6" s="28">
        <v>51</v>
      </c>
      <c r="D6" s="29">
        <v>40</v>
      </c>
      <c r="E6" s="28">
        <v>0</v>
      </c>
      <c r="F6" s="28">
        <v>217</v>
      </c>
      <c r="G6" s="28">
        <v>216</v>
      </c>
      <c r="H6" s="28">
        <v>205</v>
      </c>
      <c r="I6" s="28">
        <v>198</v>
      </c>
      <c r="J6" s="28">
        <v>200</v>
      </c>
      <c r="K6" s="30">
        <v>1036</v>
      </c>
      <c r="L6" s="31">
        <v>491</v>
      </c>
      <c r="M6" s="29">
        <v>836</v>
      </c>
      <c r="N6" s="31">
        <v>49</v>
      </c>
      <c r="O6" s="31">
        <v>168</v>
      </c>
      <c r="P6" s="27"/>
    </row>
    <row r="7" spans="1:16" ht="12">
      <c r="A7" s="126" t="s">
        <v>12</v>
      </c>
      <c r="B7" s="28">
        <v>12</v>
      </c>
      <c r="C7" s="28">
        <v>102</v>
      </c>
      <c r="D7" s="29">
        <v>60</v>
      </c>
      <c r="E7" s="28">
        <v>0</v>
      </c>
      <c r="F7" s="28">
        <v>495</v>
      </c>
      <c r="G7" s="28">
        <v>487</v>
      </c>
      <c r="H7" s="28">
        <v>469</v>
      </c>
      <c r="I7" s="28">
        <v>465</v>
      </c>
      <c r="J7" s="28">
        <v>447</v>
      </c>
      <c r="K7" s="28">
        <v>2363</v>
      </c>
      <c r="L7" s="29">
        <v>1159</v>
      </c>
      <c r="M7" s="29">
        <v>1402</v>
      </c>
      <c r="N7" s="29">
        <v>58</v>
      </c>
      <c r="O7" s="29">
        <v>551</v>
      </c>
      <c r="P7" s="27"/>
    </row>
    <row r="8" spans="1:16" ht="12">
      <c r="A8" s="127" t="s">
        <v>28</v>
      </c>
      <c r="B8" s="37">
        <v>6</v>
      </c>
      <c r="C8" s="159">
        <v>52</v>
      </c>
      <c r="D8" s="33">
        <v>25</v>
      </c>
      <c r="E8" s="160">
        <v>0</v>
      </c>
      <c r="F8" s="37">
        <v>268</v>
      </c>
      <c r="G8" s="37">
        <v>253</v>
      </c>
      <c r="H8" s="37">
        <v>233</v>
      </c>
      <c r="I8" s="37">
        <v>234</v>
      </c>
      <c r="J8" s="37">
        <v>224</v>
      </c>
      <c r="K8" s="34">
        <v>1212</v>
      </c>
      <c r="L8" s="35">
        <v>618</v>
      </c>
      <c r="M8" s="161">
        <v>587</v>
      </c>
      <c r="N8" s="36">
        <v>27</v>
      </c>
      <c r="O8" s="36">
        <v>318</v>
      </c>
      <c r="P8" s="27"/>
    </row>
    <row r="9" spans="1:16" ht="12">
      <c r="A9" s="127" t="s">
        <v>29</v>
      </c>
      <c r="B9" s="37">
        <v>4</v>
      </c>
      <c r="C9" s="37">
        <v>30</v>
      </c>
      <c r="D9" s="38">
        <v>15</v>
      </c>
      <c r="E9" s="160">
        <v>0</v>
      </c>
      <c r="F9" s="37">
        <v>143</v>
      </c>
      <c r="G9" s="37">
        <v>142</v>
      </c>
      <c r="H9" s="37">
        <v>147</v>
      </c>
      <c r="I9" s="37">
        <v>137</v>
      </c>
      <c r="J9" s="37">
        <v>134</v>
      </c>
      <c r="K9" s="34">
        <v>703</v>
      </c>
      <c r="L9" s="35">
        <v>349</v>
      </c>
      <c r="M9" s="161">
        <v>367</v>
      </c>
      <c r="N9" s="36">
        <v>14</v>
      </c>
      <c r="O9" s="36">
        <v>132</v>
      </c>
      <c r="P9" s="27"/>
    </row>
    <row r="10" spans="1:16" ht="12">
      <c r="A10" s="127" t="s">
        <v>30</v>
      </c>
      <c r="B10" s="37">
        <v>2</v>
      </c>
      <c r="C10" s="37">
        <v>20</v>
      </c>
      <c r="D10" s="38">
        <v>20</v>
      </c>
      <c r="E10" s="160">
        <v>0</v>
      </c>
      <c r="F10" s="37">
        <v>84</v>
      </c>
      <c r="G10" s="37">
        <v>92</v>
      </c>
      <c r="H10" s="37">
        <v>89</v>
      </c>
      <c r="I10" s="37">
        <v>94</v>
      </c>
      <c r="J10" s="37">
        <v>89</v>
      </c>
      <c r="K10" s="34">
        <v>448</v>
      </c>
      <c r="L10" s="35">
        <v>192</v>
      </c>
      <c r="M10" s="161">
        <v>448</v>
      </c>
      <c r="N10" s="36">
        <v>17</v>
      </c>
      <c r="O10" s="36">
        <v>101</v>
      </c>
      <c r="P10" s="27"/>
    </row>
    <row r="11" spans="1:16" ht="12">
      <c r="A11" s="126" t="s">
        <v>13</v>
      </c>
      <c r="B11" s="28">
        <v>5</v>
      </c>
      <c r="C11" s="28">
        <v>52</v>
      </c>
      <c r="D11" s="29">
        <v>31</v>
      </c>
      <c r="E11" s="28">
        <v>0</v>
      </c>
      <c r="F11" s="28">
        <v>236</v>
      </c>
      <c r="G11" s="28">
        <v>221</v>
      </c>
      <c r="H11" s="28">
        <v>226</v>
      </c>
      <c r="I11" s="28">
        <v>214</v>
      </c>
      <c r="J11" s="28">
        <v>226</v>
      </c>
      <c r="K11" s="28">
        <v>1123</v>
      </c>
      <c r="L11" s="29">
        <v>549</v>
      </c>
      <c r="M11" s="29">
        <v>664</v>
      </c>
      <c r="N11" s="29">
        <v>30</v>
      </c>
      <c r="O11" s="29">
        <v>221</v>
      </c>
      <c r="P11" s="27"/>
    </row>
    <row r="12" spans="1:16" ht="12">
      <c r="A12" s="127" t="s">
        <v>31</v>
      </c>
      <c r="B12" s="37">
        <v>2</v>
      </c>
      <c r="C12" s="37">
        <v>23</v>
      </c>
      <c r="D12" s="38">
        <v>14</v>
      </c>
      <c r="E12" s="160">
        <v>0</v>
      </c>
      <c r="F12" s="37">
        <v>96</v>
      </c>
      <c r="G12" s="37">
        <v>101</v>
      </c>
      <c r="H12" s="37">
        <v>99</v>
      </c>
      <c r="I12" s="37">
        <v>80</v>
      </c>
      <c r="J12" s="37">
        <v>77</v>
      </c>
      <c r="K12" s="34">
        <v>453</v>
      </c>
      <c r="L12" s="35">
        <v>219</v>
      </c>
      <c r="M12" s="162">
        <v>283</v>
      </c>
      <c r="N12" s="36">
        <v>18</v>
      </c>
      <c r="O12" s="36">
        <v>137</v>
      </c>
      <c r="P12" s="27"/>
    </row>
    <row r="13" spans="1:16" ht="12">
      <c r="A13" s="127" t="s">
        <v>32</v>
      </c>
      <c r="B13" s="37">
        <v>3</v>
      </c>
      <c r="C13" s="37">
        <v>29</v>
      </c>
      <c r="D13" s="38">
        <v>17</v>
      </c>
      <c r="E13" s="160">
        <v>0</v>
      </c>
      <c r="F13" s="37">
        <v>140</v>
      </c>
      <c r="G13" s="37">
        <v>120</v>
      </c>
      <c r="H13" s="37">
        <v>127</v>
      </c>
      <c r="I13" s="37">
        <v>134</v>
      </c>
      <c r="J13" s="37">
        <v>149</v>
      </c>
      <c r="K13" s="34">
        <v>670</v>
      </c>
      <c r="L13" s="35">
        <v>330</v>
      </c>
      <c r="M13" s="162">
        <v>381</v>
      </c>
      <c r="N13" s="36">
        <v>12</v>
      </c>
      <c r="O13" s="36">
        <v>84</v>
      </c>
      <c r="P13" s="27"/>
    </row>
    <row r="14" spans="1:16" ht="12">
      <c r="A14" s="126" t="s">
        <v>14</v>
      </c>
      <c r="B14" s="28">
        <v>6</v>
      </c>
      <c r="C14" s="28">
        <v>48</v>
      </c>
      <c r="D14" s="29">
        <v>29</v>
      </c>
      <c r="E14" s="28">
        <v>0</v>
      </c>
      <c r="F14" s="28">
        <v>229</v>
      </c>
      <c r="G14" s="28">
        <v>208</v>
      </c>
      <c r="H14" s="28">
        <v>219</v>
      </c>
      <c r="I14" s="28">
        <v>226</v>
      </c>
      <c r="J14" s="28">
        <v>206</v>
      </c>
      <c r="K14" s="28">
        <v>1088</v>
      </c>
      <c r="L14" s="29">
        <v>519</v>
      </c>
      <c r="M14" s="29">
        <v>656</v>
      </c>
      <c r="N14" s="29">
        <v>44</v>
      </c>
      <c r="O14" s="29">
        <v>207</v>
      </c>
      <c r="P14" s="27"/>
    </row>
    <row r="15" spans="1:16" ht="12">
      <c r="A15" s="127" t="s">
        <v>33</v>
      </c>
      <c r="B15" s="37">
        <v>3</v>
      </c>
      <c r="C15" s="37">
        <v>25</v>
      </c>
      <c r="D15" s="38">
        <v>15</v>
      </c>
      <c r="E15" s="160">
        <v>0</v>
      </c>
      <c r="F15" s="37">
        <v>123</v>
      </c>
      <c r="G15" s="37">
        <v>122</v>
      </c>
      <c r="H15" s="37">
        <v>111</v>
      </c>
      <c r="I15" s="37">
        <v>116</v>
      </c>
      <c r="J15" s="37">
        <v>114</v>
      </c>
      <c r="K15" s="34">
        <v>586</v>
      </c>
      <c r="L15" s="35">
        <v>290</v>
      </c>
      <c r="M15" s="162">
        <v>345</v>
      </c>
      <c r="N15" s="36">
        <v>30</v>
      </c>
      <c r="O15" s="36">
        <v>109</v>
      </c>
      <c r="P15" s="27"/>
    </row>
    <row r="16" spans="1:16" ht="12">
      <c r="A16" s="127" t="s">
        <v>34</v>
      </c>
      <c r="B16" s="37">
        <v>3</v>
      </c>
      <c r="C16" s="37">
        <v>23</v>
      </c>
      <c r="D16" s="38">
        <v>14</v>
      </c>
      <c r="E16" s="160">
        <v>0</v>
      </c>
      <c r="F16" s="37">
        <v>106</v>
      </c>
      <c r="G16" s="37">
        <v>86</v>
      </c>
      <c r="H16" s="37">
        <v>108</v>
      </c>
      <c r="I16" s="37">
        <v>110</v>
      </c>
      <c r="J16" s="37">
        <v>92</v>
      </c>
      <c r="K16" s="34">
        <v>502</v>
      </c>
      <c r="L16" s="35">
        <v>229</v>
      </c>
      <c r="M16" s="162">
        <v>311</v>
      </c>
      <c r="N16" s="162">
        <v>14</v>
      </c>
      <c r="O16" s="36">
        <v>98</v>
      </c>
      <c r="P16" s="27"/>
    </row>
    <row r="17" spans="1:16" ht="12">
      <c r="A17" s="126" t="s">
        <v>15</v>
      </c>
      <c r="B17" s="28">
        <v>5</v>
      </c>
      <c r="C17" s="28">
        <v>49</v>
      </c>
      <c r="D17" s="29">
        <v>36</v>
      </c>
      <c r="E17" s="39">
        <v>0</v>
      </c>
      <c r="F17" s="28">
        <v>213</v>
      </c>
      <c r="G17" s="28">
        <v>197</v>
      </c>
      <c r="H17" s="28">
        <v>203</v>
      </c>
      <c r="I17" s="28">
        <v>203</v>
      </c>
      <c r="J17" s="28">
        <v>177</v>
      </c>
      <c r="K17" s="30">
        <v>993</v>
      </c>
      <c r="L17" s="31">
        <v>500</v>
      </c>
      <c r="M17" s="163">
        <v>728</v>
      </c>
      <c r="N17" s="40">
        <v>38</v>
      </c>
      <c r="O17" s="40">
        <v>313</v>
      </c>
      <c r="P17" s="27"/>
    </row>
    <row r="18" spans="1:16" ht="12">
      <c r="A18" s="126" t="s">
        <v>16</v>
      </c>
      <c r="B18" s="28">
        <v>12</v>
      </c>
      <c r="C18" s="28">
        <v>112</v>
      </c>
      <c r="D18" s="29">
        <v>37</v>
      </c>
      <c r="E18" s="28">
        <v>0</v>
      </c>
      <c r="F18" s="28">
        <v>444</v>
      </c>
      <c r="G18" s="28">
        <v>470</v>
      </c>
      <c r="H18" s="28">
        <v>498</v>
      </c>
      <c r="I18" s="28">
        <v>464</v>
      </c>
      <c r="J18" s="28">
        <v>457</v>
      </c>
      <c r="K18" s="28">
        <v>2333</v>
      </c>
      <c r="L18" s="29">
        <v>1122</v>
      </c>
      <c r="M18" s="29">
        <v>804</v>
      </c>
      <c r="N18" s="29">
        <v>47</v>
      </c>
      <c r="O18" s="29">
        <v>165</v>
      </c>
      <c r="P18" s="27"/>
    </row>
    <row r="19" spans="1:16" ht="12">
      <c r="A19" s="127" t="s">
        <v>35</v>
      </c>
      <c r="B19" s="37">
        <v>3</v>
      </c>
      <c r="C19" s="37">
        <v>22</v>
      </c>
      <c r="D19" s="38">
        <v>12</v>
      </c>
      <c r="E19" s="160">
        <v>0</v>
      </c>
      <c r="F19" s="37">
        <v>69</v>
      </c>
      <c r="G19" s="37">
        <v>82</v>
      </c>
      <c r="H19" s="37">
        <v>84</v>
      </c>
      <c r="I19" s="37">
        <v>71</v>
      </c>
      <c r="J19" s="37">
        <v>94</v>
      </c>
      <c r="K19" s="34">
        <v>400</v>
      </c>
      <c r="L19" s="35">
        <v>175</v>
      </c>
      <c r="M19" s="162">
        <v>252</v>
      </c>
      <c r="N19" s="36">
        <v>9</v>
      </c>
      <c r="O19" s="36">
        <v>28</v>
      </c>
      <c r="P19" s="27"/>
    </row>
    <row r="20" spans="1:16" ht="12">
      <c r="A20" s="127" t="s">
        <v>36</v>
      </c>
      <c r="B20" s="37">
        <v>2</v>
      </c>
      <c r="C20" s="37">
        <v>24</v>
      </c>
      <c r="D20" s="38">
        <v>0</v>
      </c>
      <c r="E20" s="160">
        <v>0</v>
      </c>
      <c r="F20" s="37">
        <v>104</v>
      </c>
      <c r="G20" s="37">
        <v>96</v>
      </c>
      <c r="H20" s="37">
        <v>118</v>
      </c>
      <c r="I20" s="37">
        <v>109</v>
      </c>
      <c r="J20" s="37">
        <v>84</v>
      </c>
      <c r="K20" s="34">
        <v>511</v>
      </c>
      <c r="L20" s="35">
        <v>223</v>
      </c>
      <c r="M20" s="162">
        <v>0</v>
      </c>
      <c r="N20" s="36">
        <v>6</v>
      </c>
      <c r="O20" s="36">
        <v>21</v>
      </c>
      <c r="P20" s="27"/>
    </row>
    <row r="21" spans="1:16" ht="12">
      <c r="A21" s="127" t="s">
        <v>37</v>
      </c>
      <c r="B21" s="37">
        <v>7</v>
      </c>
      <c r="C21" s="37">
        <v>66</v>
      </c>
      <c r="D21" s="38">
        <v>25</v>
      </c>
      <c r="E21" s="160">
        <v>0</v>
      </c>
      <c r="F21" s="37">
        <v>271</v>
      </c>
      <c r="G21" s="37">
        <v>292</v>
      </c>
      <c r="H21" s="37">
        <v>296</v>
      </c>
      <c r="I21" s="37">
        <v>284</v>
      </c>
      <c r="J21" s="37">
        <v>279</v>
      </c>
      <c r="K21" s="34">
        <v>1422</v>
      </c>
      <c r="L21" s="35">
        <v>724</v>
      </c>
      <c r="M21" s="162">
        <v>552</v>
      </c>
      <c r="N21" s="36">
        <v>32</v>
      </c>
      <c r="O21" s="36">
        <v>116</v>
      </c>
      <c r="P21" s="27"/>
    </row>
    <row r="22" spans="1:16" ht="12">
      <c r="A22" s="126" t="s">
        <v>17</v>
      </c>
      <c r="B22" s="28">
        <v>8</v>
      </c>
      <c r="C22" s="28">
        <v>76</v>
      </c>
      <c r="D22" s="29">
        <v>41</v>
      </c>
      <c r="E22" s="28">
        <v>0</v>
      </c>
      <c r="F22" s="28">
        <v>300</v>
      </c>
      <c r="G22" s="28">
        <v>323</v>
      </c>
      <c r="H22" s="28">
        <v>288</v>
      </c>
      <c r="I22" s="28">
        <v>331</v>
      </c>
      <c r="J22" s="28">
        <v>292</v>
      </c>
      <c r="K22" s="28">
        <v>1534</v>
      </c>
      <c r="L22" s="29">
        <v>703</v>
      </c>
      <c r="M22" s="29">
        <v>856</v>
      </c>
      <c r="N22" s="29">
        <v>48</v>
      </c>
      <c r="O22" s="29">
        <v>262</v>
      </c>
      <c r="P22" s="27"/>
    </row>
    <row r="23" spans="1:16" ht="12">
      <c r="A23" s="127" t="s">
        <v>38</v>
      </c>
      <c r="B23" s="37">
        <v>2</v>
      </c>
      <c r="C23" s="37">
        <v>17</v>
      </c>
      <c r="D23" s="38">
        <v>7</v>
      </c>
      <c r="E23" s="160">
        <v>0</v>
      </c>
      <c r="F23" s="37">
        <v>66</v>
      </c>
      <c r="G23" s="37">
        <v>75</v>
      </c>
      <c r="H23" s="37">
        <v>61</v>
      </c>
      <c r="I23" s="37">
        <v>77</v>
      </c>
      <c r="J23" s="37">
        <v>66</v>
      </c>
      <c r="K23" s="34">
        <v>345</v>
      </c>
      <c r="L23" s="35">
        <v>163</v>
      </c>
      <c r="M23" s="162">
        <v>159</v>
      </c>
      <c r="N23" s="36">
        <v>10</v>
      </c>
      <c r="O23" s="36">
        <v>72</v>
      </c>
      <c r="P23" s="27"/>
    </row>
    <row r="24" spans="1:16" ht="12">
      <c r="A24" s="127" t="s">
        <v>39</v>
      </c>
      <c r="B24" s="37">
        <v>6</v>
      </c>
      <c r="C24" s="37">
        <v>59</v>
      </c>
      <c r="D24" s="38">
        <v>34</v>
      </c>
      <c r="E24" s="160">
        <v>0</v>
      </c>
      <c r="F24" s="37">
        <v>234</v>
      </c>
      <c r="G24" s="37">
        <v>248</v>
      </c>
      <c r="H24" s="37">
        <v>227</v>
      </c>
      <c r="I24" s="37">
        <v>254</v>
      </c>
      <c r="J24" s="37">
        <v>226</v>
      </c>
      <c r="K24" s="34">
        <v>1189</v>
      </c>
      <c r="L24" s="35">
        <v>540</v>
      </c>
      <c r="M24" s="162">
        <v>697</v>
      </c>
      <c r="N24" s="36">
        <v>38</v>
      </c>
      <c r="O24" s="36">
        <v>190</v>
      </c>
      <c r="P24" s="27"/>
    </row>
    <row r="25" spans="1:16" ht="12">
      <c r="A25" s="126" t="s">
        <v>18</v>
      </c>
      <c r="B25" s="28">
        <v>8</v>
      </c>
      <c r="C25" s="28">
        <v>66</v>
      </c>
      <c r="D25" s="29">
        <v>41</v>
      </c>
      <c r="E25" s="28">
        <v>0</v>
      </c>
      <c r="F25" s="28">
        <v>252</v>
      </c>
      <c r="G25" s="28">
        <v>271</v>
      </c>
      <c r="H25" s="28">
        <v>315</v>
      </c>
      <c r="I25" s="28">
        <v>286</v>
      </c>
      <c r="J25" s="28">
        <v>266</v>
      </c>
      <c r="K25" s="28">
        <v>1390</v>
      </c>
      <c r="L25" s="29">
        <v>695</v>
      </c>
      <c r="M25" s="29">
        <v>900</v>
      </c>
      <c r="N25" s="29">
        <v>35</v>
      </c>
      <c r="O25" s="29">
        <v>149</v>
      </c>
      <c r="P25" s="27"/>
    </row>
    <row r="26" spans="1:16" ht="12">
      <c r="A26" s="127" t="s">
        <v>40</v>
      </c>
      <c r="B26" s="37">
        <v>5</v>
      </c>
      <c r="C26" s="37">
        <v>46</v>
      </c>
      <c r="D26" s="38">
        <v>31</v>
      </c>
      <c r="E26" s="160">
        <v>0</v>
      </c>
      <c r="F26" s="37">
        <v>186</v>
      </c>
      <c r="G26" s="37">
        <v>214</v>
      </c>
      <c r="H26" s="37">
        <v>240</v>
      </c>
      <c r="I26" s="37">
        <v>215</v>
      </c>
      <c r="J26" s="37">
        <v>186</v>
      </c>
      <c r="K26" s="34">
        <v>1041</v>
      </c>
      <c r="L26" s="35">
        <v>519</v>
      </c>
      <c r="M26" s="162">
        <v>720</v>
      </c>
      <c r="N26" s="36">
        <v>24</v>
      </c>
      <c r="O26" s="36">
        <v>83</v>
      </c>
      <c r="P26" s="27"/>
    </row>
    <row r="27" spans="1:16" ht="12">
      <c r="A27" s="127" t="s">
        <v>41</v>
      </c>
      <c r="B27" s="37">
        <v>3</v>
      </c>
      <c r="C27" s="37">
        <v>20</v>
      </c>
      <c r="D27" s="38">
        <v>10</v>
      </c>
      <c r="E27" s="160">
        <v>0</v>
      </c>
      <c r="F27" s="37">
        <v>66</v>
      </c>
      <c r="G27" s="37">
        <v>57</v>
      </c>
      <c r="H27" s="37">
        <v>75</v>
      </c>
      <c r="I27" s="37">
        <v>71</v>
      </c>
      <c r="J27" s="37">
        <v>80</v>
      </c>
      <c r="K27" s="34">
        <v>349</v>
      </c>
      <c r="L27" s="35">
        <v>176</v>
      </c>
      <c r="M27" s="162">
        <v>180</v>
      </c>
      <c r="N27" s="36">
        <v>11</v>
      </c>
      <c r="O27" s="36">
        <v>66</v>
      </c>
      <c r="P27" s="27"/>
    </row>
    <row r="28" spans="1:16" ht="12">
      <c r="A28" s="126" t="s">
        <v>19</v>
      </c>
      <c r="B28" s="28">
        <v>9</v>
      </c>
      <c r="C28" s="28">
        <v>91</v>
      </c>
      <c r="D28" s="29">
        <v>57</v>
      </c>
      <c r="E28" s="28">
        <v>0</v>
      </c>
      <c r="F28" s="28">
        <v>424</v>
      </c>
      <c r="G28" s="28">
        <v>387</v>
      </c>
      <c r="H28" s="28">
        <v>368</v>
      </c>
      <c r="I28" s="28">
        <v>378</v>
      </c>
      <c r="J28" s="28">
        <v>367</v>
      </c>
      <c r="K28" s="28">
        <v>1924</v>
      </c>
      <c r="L28" s="29">
        <v>931</v>
      </c>
      <c r="M28" s="29">
        <v>1225</v>
      </c>
      <c r="N28" s="29">
        <v>54</v>
      </c>
      <c r="O28" s="29">
        <v>216</v>
      </c>
      <c r="P28" s="27"/>
    </row>
    <row r="29" spans="1:16" ht="12">
      <c r="A29" s="127" t="s">
        <v>42</v>
      </c>
      <c r="B29" s="37">
        <v>5</v>
      </c>
      <c r="C29" s="37">
        <v>56</v>
      </c>
      <c r="D29" s="38">
        <v>40</v>
      </c>
      <c r="E29" s="160">
        <v>0</v>
      </c>
      <c r="F29" s="37">
        <v>258</v>
      </c>
      <c r="G29" s="37">
        <v>240</v>
      </c>
      <c r="H29" s="37">
        <v>240</v>
      </c>
      <c r="I29" s="37">
        <v>252</v>
      </c>
      <c r="J29" s="37">
        <v>227</v>
      </c>
      <c r="K29" s="34">
        <v>1217</v>
      </c>
      <c r="L29" s="35">
        <v>599</v>
      </c>
      <c r="M29" s="162">
        <v>848</v>
      </c>
      <c r="N29" s="36">
        <v>36</v>
      </c>
      <c r="O29" s="36">
        <v>128</v>
      </c>
      <c r="P29" s="27"/>
    </row>
    <row r="30" spans="1:16" ht="12">
      <c r="A30" s="127" t="s">
        <v>43</v>
      </c>
      <c r="B30" s="37">
        <v>4</v>
      </c>
      <c r="C30" s="37">
        <v>35</v>
      </c>
      <c r="D30" s="38">
        <v>17</v>
      </c>
      <c r="E30" s="160">
        <v>0</v>
      </c>
      <c r="F30" s="37">
        <v>166</v>
      </c>
      <c r="G30" s="37">
        <v>147</v>
      </c>
      <c r="H30" s="37">
        <v>128</v>
      </c>
      <c r="I30" s="37">
        <v>126</v>
      </c>
      <c r="J30" s="37">
        <v>140</v>
      </c>
      <c r="K30" s="34">
        <v>707</v>
      </c>
      <c r="L30" s="35">
        <v>332</v>
      </c>
      <c r="M30" s="162">
        <v>377</v>
      </c>
      <c r="N30" s="36">
        <v>18</v>
      </c>
      <c r="O30" s="36">
        <v>88</v>
      </c>
      <c r="P30" s="27"/>
    </row>
    <row r="31" spans="1:16" ht="12">
      <c r="A31" s="128" t="s">
        <v>44</v>
      </c>
      <c r="B31" s="28">
        <v>72</v>
      </c>
      <c r="C31" s="28">
        <v>647</v>
      </c>
      <c r="D31" s="29">
        <v>372</v>
      </c>
      <c r="E31" s="28">
        <v>0</v>
      </c>
      <c r="F31" s="28">
        <v>2810</v>
      </c>
      <c r="G31" s="28">
        <v>2780</v>
      </c>
      <c r="H31" s="28">
        <v>2791</v>
      </c>
      <c r="I31" s="28">
        <v>2765</v>
      </c>
      <c r="J31" s="28">
        <v>2638</v>
      </c>
      <c r="K31" s="28">
        <v>13784</v>
      </c>
      <c r="L31" s="29">
        <v>6669</v>
      </c>
      <c r="M31" s="29">
        <v>8071</v>
      </c>
      <c r="N31" s="29">
        <v>403</v>
      </c>
      <c r="O31" s="29">
        <v>2252</v>
      </c>
      <c r="P31" s="27"/>
    </row>
    <row r="32" spans="1:16" ht="3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"/>
      <c r="P32" s="27"/>
    </row>
    <row r="33" spans="1:15" ht="12">
      <c r="A33" s="130" t="s">
        <v>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0"/>
    </row>
    <row r="34" spans="1:15" ht="12">
      <c r="A34" s="130" t="s">
        <v>49</v>
      </c>
      <c r="B34" s="131"/>
      <c r="C34" s="131"/>
      <c r="D34" s="131"/>
      <c r="E34" s="131"/>
      <c r="F34" s="131"/>
      <c r="G34" s="90"/>
      <c r="H34" s="131"/>
      <c r="I34" s="131"/>
      <c r="J34" s="131"/>
      <c r="K34" s="131"/>
      <c r="L34" s="131"/>
      <c r="M34" s="131"/>
      <c r="N34" s="131"/>
      <c r="O34" s="10"/>
    </row>
    <row r="35" spans="1:15" ht="12">
      <c r="A35" s="132" t="s">
        <v>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&amp;R420030.xls</oddHeader>
    <oddFooter>&amp;LComune di Bologna - Dipartimento Programmazione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Zeros="0" zoomScalePageLayoutView="0" workbookViewId="0" topLeftCell="A1">
      <selection activeCell="N35" sqref="A1:N35"/>
    </sheetView>
  </sheetViews>
  <sheetFormatPr defaultColWidth="9.00390625" defaultRowHeight="12"/>
  <cols>
    <col min="1" max="1" width="20.875" style="0" customWidth="1"/>
    <col min="5" max="5" width="0.875" style="0" customWidth="1"/>
    <col min="11" max="15" width="10.125" style="0" customWidth="1"/>
  </cols>
  <sheetData>
    <row r="1" spans="1:15" ht="15">
      <c r="A1" s="99" t="s">
        <v>52</v>
      </c>
      <c r="B1" s="99"/>
      <c r="C1" s="99"/>
      <c r="D1" s="99"/>
      <c r="E1" s="99"/>
      <c r="F1" s="99"/>
      <c r="G1" s="89"/>
      <c r="H1" s="102" t="s">
        <v>22</v>
      </c>
      <c r="I1" s="101"/>
      <c r="J1" s="101"/>
      <c r="K1" s="101"/>
      <c r="L1" s="101"/>
      <c r="M1" s="101"/>
      <c r="N1" s="101"/>
      <c r="O1" s="2"/>
    </row>
    <row r="2" spans="1:15" ht="15">
      <c r="A2" s="103" t="s">
        <v>55</v>
      </c>
      <c r="B2" s="99"/>
      <c r="C2" s="99"/>
      <c r="D2" s="99"/>
      <c r="E2" s="99"/>
      <c r="F2" s="99"/>
      <c r="G2" s="89"/>
      <c r="H2" s="102"/>
      <c r="I2" s="101"/>
      <c r="J2" s="101"/>
      <c r="K2" s="101"/>
      <c r="L2" s="101"/>
      <c r="M2" s="101"/>
      <c r="N2" s="101"/>
      <c r="O2" s="2"/>
    </row>
    <row r="3" spans="1:15" ht="12">
      <c r="A3" s="105" t="s">
        <v>27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41" t="s">
        <v>25</v>
      </c>
      <c r="M3" s="25" t="s">
        <v>6</v>
      </c>
      <c r="N3" s="25" t="s">
        <v>25</v>
      </c>
      <c r="O3" s="25" t="s">
        <v>21</v>
      </c>
    </row>
    <row r="4" spans="1:15" ht="13.5">
      <c r="A4" s="112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89"/>
      <c r="L4" s="26" t="s">
        <v>47</v>
      </c>
      <c r="M4" s="117" t="s">
        <v>24</v>
      </c>
      <c r="N4" s="26" t="s">
        <v>26</v>
      </c>
      <c r="O4" s="26" t="s">
        <v>23</v>
      </c>
    </row>
    <row r="5" spans="1:15" ht="12">
      <c r="A5" s="118"/>
      <c r="B5" s="118"/>
      <c r="C5" s="118"/>
      <c r="D5" s="119" t="s">
        <v>24</v>
      </c>
      <c r="E5" s="120"/>
      <c r="F5" s="121"/>
      <c r="G5" s="121"/>
      <c r="H5" s="121"/>
      <c r="I5" s="121"/>
      <c r="J5" s="121"/>
      <c r="K5" s="122"/>
      <c r="L5" s="123" t="s">
        <v>45</v>
      </c>
      <c r="M5" s="124"/>
      <c r="N5" s="122"/>
      <c r="O5" s="16" t="s">
        <v>48</v>
      </c>
    </row>
    <row r="6" spans="1:16" ht="12">
      <c r="A6" s="126" t="s">
        <v>11</v>
      </c>
      <c r="B6" s="13">
        <v>7</v>
      </c>
      <c r="C6" s="13">
        <v>51</v>
      </c>
      <c r="D6" s="19">
        <v>40</v>
      </c>
      <c r="E6" s="13">
        <v>0</v>
      </c>
      <c r="F6" s="13">
        <v>211</v>
      </c>
      <c r="G6" s="13">
        <v>204</v>
      </c>
      <c r="H6" s="13">
        <v>196</v>
      </c>
      <c r="I6" s="13">
        <v>206</v>
      </c>
      <c r="J6" s="13">
        <v>200</v>
      </c>
      <c r="K6" s="13">
        <v>1017</v>
      </c>
      <c r="L6" s="19">
        <v>477</v>
      </c>
      <c r="M6" s="19">
        <v>819</v>
      </c>
      <c r="N6" s="19">
        <v>46</v>
      </c>
      <c r="O6" s="19">
        <v>144</v>
      </c>
      <c r="P6" s="27"/>
    </row>
    <row r="7" spans="1:16" ht="12">
      <c r="A7" s="126" t="s">
        <v>12</v>
      </c>
      <c r="B7" s="13">
        <v>11</v>
      </c>
      <c r="C7" s="13">
        <v>101</v>
      </c>
      <c r="D7" s="19">
        <v>59</v>
      </c>
      <c r="E7" s="13">
        <v>0</v>
      </c>
      <c r="F7" s="13">
        <v>486</v>
      </c>
      <c r="G7" s="13">
        <v>463</v>
      </c>
      <c r="H7" s="13">
        <v>465</v>
      </c>
      <c r="I7" s="13">
        <v>435</v>
      </c>
      <c r="J7" s="13">
        <v>455</v>
      </c>
      <c r="K7" s="13">
        <v>2304</v>
      </c>
      <c r="L7" s="19">
        <v>1130</v>
      </c>
      <c r="M7" s="19">
        <v>1332</v>
      </c>
      <c r="N7" s="19">
        <v>60</v>
      </c>
      <c r="O7" s="19">
        <v>488</v>
      </c>
      <c r="P7" s="27"/>
    </row>
    <row r="8" spans="1:16" ht="12">
      <c r="A8" s="127" t="s">
        <v>28</v>
      </c>
      <c r="B8" s="23">
        <v>5</v>
      </c>
      <c r="C8" s="23">
        <v>51</v>
      </c>
      <c r="D8" s="24">
        <v>24</v>
      </c>
      <c r="E8" s="23">
        <v>0</v>
      </c>
      <c r="F8" s="23">
        <v>259</v>
      </c>
      <c r="G8" s="23">
        <v>235</v>
      </c>
      <c r="H8" s="23">
        <v>235</v>
      </c>
      <c r="I8" s="23">
        <v>213</v>
      </c>
      <c r="J8" s="23">
        <v>233</v>
      </c>
      <c r="K8" s="23">
        <v>1175</v>
      </c>
      <c r="L8" s="24">
        <v>591</v>
      </c>
      <c r="M8" s="24">
        <v>536</v>
      </c>
      <c r="N8" s="24">
        <v>29</v>
      </c>
      <c r="O8" s="24">
        <v>269</v>
      </c>
      <c r="P8" s="27"/>
    </row>
    <row r="9" spans="1:16" ht="12">
      <c r="A9" s="127" t="s">
        <v>29</v>
      </c>
      <c r="B9" s="23">
        <v>4</v>
      </c>
      <c r="C9" s="23">
        <v>30</v>
      </c>
      <c r="D9" s="24">
        <v>15</v>
      </c>
      <c r="E9" s="23">
        <v>0</v>
      </c>
      <c r="F9" s="23">
        <v>136</v>
      </c>
      <c r="G9" s="23">
        <v>141</v>
      </c>
      <c r="H9" s="23">
        <v>137</v>
      </c>
      <c r="I9" s="23">
        <v>138</v>
      </c>
      <c r="J9" s="23">
        <v>131</v>
      </c>
      <c r="K9" s="23">
        <v>683</v>
      </c>
      <c r="L9" s="24">
        <v>336</v>
      </c>
      <c r="M9" s="24">
        <v>350</v>
      </c>
      <c r="N9" s="24">
        <v>19</v>
      </c>
      <c r="O9" s="24">
        <v>123</v>
      </c>
      <c r="P9" s="27"/>
    </row>
    <row r="10" spans="1:16" ht="12">
      <c r="A10" s="127" t="s">
        <v>30</v>
      </c>
      <c r="B10" s="23">
        <v>2</v>
      </c>
      <c r="C10" s="23">
        <v>20</v>
      </c>
      <c r="D10" s="24">
        <v>20</v>
      </c>
      <c r="E10" s="23">
        <v>0</v>
      </c>
      <c r="F10" s="23">
        <v>91</v>
      </c>
      <c r="G10" s="23">
        <v>87</v>
      </c>
      <c r="H10" s="23">
        <v>93</v>
      </c>
      <c r="I10" s="23">
        <v>84</v>
      </c>
      <c r="J10" s="23">
        <v>91</v>
      </c>
      <c r="K10" s="23">
        <v>446</v>
      </c>
      <c r="L10" s="24">
        <v>203</v>
      </c>
      <c r="M10" s="24">
        <v>446</v>
      </c>
      <c r="N10" s="24">
        <v>12</v>
      </c>
      <c r="O10" s="24">
        <v>96</v>
      </c>
      <c r="P10" s="27"/>
    </row>
    <row r="11" spans="1:16" ht="12">
      <c r="A11" s="126" t="s">
        <v>13</v>
      </c>
      <c r="B11" s="13">
        <v>5</v>
      </c>
      <c r="C11" s="13">
        <v>51</v>
      </c>
      <c r="D11" s="19">
        <v>30</v>
      </c>
      <c r="E11" s="13">
        <v>0</v>
      </c>
      <c r="F11" s="13">
        <v>225</v>
      </c>
      <c r="G11" s="13">
        <v>219</v>
      </c>
      <c r="H11" s="13">
        <v>216</v>
      </c>
      <c r="I11" s="13">
        <v>219</v>
      </c>
      <c r="J11" s="13">
        <v>204</v>
      </c>
      <c r="K11" s="13">
        <v>1083</v>
      </c>
      <c r="L11" s="19">
        <v>539</v>
      </c>
      <c r="M11" s="19">
        <v>642</v>
      </c>
      <c r="N11" s="19">
        <v>21</v>
      </c>
      <c r="O11" s="19">
        <v>205</v>
      </c>
      <c r="P11" s="27"/>
    </row>
    <row r="12" spans="1:16" ht="12">
      <c r="A12" s="127" t="s">
        <v>31</v>
      </c>
      <c r="B12" s="23">
        <v>2</v>
      </c>
      <c r="C12" s="23">
        <v>22</v>
      </c>
      <c r="D12" s="24">
        <v>14</v>
      </c>
      <c r="E12" s="23">
        <v>0</v>
      </c>
      <c r="F12" s="23">
        <v>102</v>
      </c>
      <c r="G12" s="23">
        <v>98</v>
      </c>
      <c r="H12" s="23">
        <v>81</v>
      </c>
      <c r="I12" s="23">
        <v>76</v>
      </c>
      <c r="J12" s="23">
        <v>85</v>
      </c>
      <c r="K12" s="23">
        <v>442</v>
      </c>
      <c r="L12" s="24">
        <v>220</v>
      </c>
      <c r="M12" s="24">
        <v>284</v>
      </c>
      <c r="N12" s="24">
        <v>11</v>
      </c>
      <c r="O12" s="24">
        <v>130</v>
      </c>
      <c r="P12" s="27"/>
    </row>
    <row r="13" spans="1:16" ht="12">
      <c r="A13" s="127" t="s">
        <v>32</v>
      </c>
      <c r="B13" s="23">
        <v>3</v>
      </c>
      <c r="C13" s="23">
        <v>29</v>
      </c>
      <c r="D13" s="24">
        <v>16</v>
      </c>
      <c r="E13" s="23">
        <v>0</v>
      </c>
      <c r="F13" s="23">
        <v>123</v>
      </c>
      <c r="G13" s="23">
        <v>121</v>
      </c>
      <c r="H13" s="23">
        <v>135</v>
      </c>
      <c r="I13" s="23">
        <v>143</v>
      </c>
      <c r="J13" s="23">
        <v>119</v>
      </c>
      <c r="K13" s="23">
        <v>641</v>
      </c>
      <c r="L13" s="24">
        <v>319</v>
      </c>
      <c r="M13" s="24">
        <v>358</v>
      </c>
      <c r="N13" s="24">
        <v>10</v>
      </c>
      <c r="O13" s="24">
        <v>75</v>
      </c>
      <c r="P13" s="27"/>
    </row>
    <row r="14" spans="1:16" ht="12">
      <c r="A14" s="126" t="s">
        <v>14</v>
      </c>
      <c r="B14" s="13">
        <v>6</v>
      </c>
      <c r="C14" s="13">
        <v>47</v>
      </c>
      <c r="D14" s="19">
        <v>27</v>
      </c>
      <c r="E14" s="13">
        <v>0</v>
      </c>
      <c r="F14" s="13">
        <v>202</v>
      </c>
      <c r="G14" s="13">
        <v>212</v>
      </c>
      <c r="H14" s="13">
        <v>227</v>
      </c>
      <c r="I14" s="13">
        <v>203</v>
      </c>
      <c r="J14" s="13">
        <v>193</v>
      </c>
      <c r="K14" s="13">
        <v>1037</v>
      </c>
      <c r="L14" s="19">
        <v>518</v>
      </c>
      <c r="M14" s="19">
        <v>593</v>
      </c>
      <c r="N14" s="19">
        <v>38</v>
      </c>
      <c r="O14" s="19">
        <v>175</v>
      </c>
      <c r="P14" s="27"/>
    </row>
    <row r="15" spans="1:16" ht="12">
      <c r="A15" s="127" t="s">
        <v>33</v>
      </c>
      <c r="B15" s="23">
        <v>3</v>
      </c>
      <c r="C15" s="23">
        <v>25</v>
      </c>
      <c r="D15" s="24">
        <v>14</v>
      </c>
      <c r="E15" s="23">
        <v>0</v>
      </c>
      <c r="F15" s="23">
        <v>117</v>
      </c>
      <c r="G15" s="23">
        <v>105</v>
      </c>
      <c r="H15" s="23">
        <v>114</v>
      </c>
      <c r="I15" s="23">
        <v>109</v>
      </c>
      <c r="J15" s="23">
        <v>102</v>
      </c>
      <c r="K15" s="23">
        <v>547</v>
      </c>
      <c r="L15" s="24">
        <v>272</v>
      </c>
      <c r="M15" s="24">
        <v>300</v>
      </c>
      <c r="N15" s="24">
        <v>25</v>
      </c>
      <c r="O15" s="24">
        <v>90</v>
      </c>
      <c r="P15" s="27"/>
    </row>
    <row r="16" spans="1:16" ht="12">
      <c r="A16" s="127" t="s">
        <v>34</v>
      </c>
      <c r="B16" s="23">
        <v>3</v>
      </c>
      <c r="C16" s="23">
        <v>22</v>
      </c>
      <c r="D16" s="24">
        <v>13</v>
      </c>
      <c r="E16" s="23">
        <v>0</v>
      </c>
      <c r="F16" s="23">
        <v>85</v>
      </c>
      <c r="G16" s="23">
        <v>107</v>
      </c>
      <c r="H16" s="23">
        <v>113</v>
      </c>
      <c r="I16" s="23">
        <v>94</v>
      </c>
      <c r="J16" s="23">
        <v>91</v>
      </c>
      <c r="K16" s="23">
        <v>490</v>
      </c>
      <c r="L16" s="24">
        <v>246</v>
      </c>
      <c r="M16" s="24">
        <v>293</v>
      </c>
      <c r="N16" s="24">
        <v>13</v>
      </c>
      <c r="O16" s="24">
        <v>85</v>
      </c>
      <c r="P16" s="27"/>
    </row>
    <row r="17" spans="1:16" ht="12">
      <c r="A17" s="126" t="s">
        <v>15</v>
      </c>
      <c r="B17" s="13">
        <v>5</v>
      </c>
      <c r="C17" s="13">
        <v>48</v>
      </c>
      <c r="D17" s="19">
        <v>36</v>
      </c>
      <c r="E17" s="13">
        <v>0</v>
      </c>
      <c r="F17" s="13">
        <v>198</v>
      </c>
      <c r="G17" s="13">
        <v>192</v>
      </c>
      <c r="H17" s="13">
        <v>194</v>
      </c>
      <c r="I17" s="13">
        <v>178</v>
      </c>
      <c r="J17" s="13">
        <v>192</v>
      </c>
      <c r="K17" s="13">
        <v>954</v>
      </c>
      <c r="L17" s="19">
        <v>460</v>
      </c>
      <c r="M17" s="19">
        <v>720</v>
      </c>
      <c r="N17" s="19">
        <v>43</v>
      </c>
      <c r="O17" s="19">
        <v>282</v>
      </c>
      <c r="P17" s="27"/>
    </row>
    <row r="18" spans="1:16" ht="12">
      <c r="A18" s="126" t="s">
        <v>16</v>
      </c>
      <c r="B18" s="13">
        <v>12</v>
      </c>
      <c r="C18" s="13">
        <v>112</v>
      </c>
      <c r="D18" s="19">
        <v>37</v>
      </c>
      <c r="E18" s="13">
        <v>0</v>
      </c>
      <c r="F18" s="13">
        <v>456</v>
      </c>
      <c r="G18" s="13">
        <v>484</v>
      </c>
      <c r="H18" s="13">
        <v>453</v>
      </c>
      <c r="I18" s="13">
        <v>449</v>
      </c>
      <c r="J18" s="13">
        <v>475</v>
      </c>
      <c r="K18" s="13">
        <v>2317</v>
      </c>
      <c r="L18" s="19">
        <v>1097</v>
      </c>
      <c r="M18" s="19">
        <v>819</v>
      </c>
      <c r="N18" s="19">
        <v>42</v>
      </c>
      <c r="O18" s="19">
        <v>161</v>
      </c>
      <c r="P18" s="27"/>
    </row>
    <row r="19" spans="1:16" ht="12">
      <c r="A19" s="127" t="s">
        <v>35</v>
      </c>
      <c r="B19" s="23">
        <v>3</v>
      </c>
      <c r="C19" s="23">
        <v>22</v>
      </c>
      <c r="D19" s="24">
        <v>12</v>
      </c>
      <c r="E19" s="23">
        <v>0</v>
      </c>
      <c r="F19" s="23">
        <v>64</v>
      </c>
      <c r="G19" s="23">
        <v>82</v>
      </c>
      <c r="H19" s="23">
        <v>74</v>
      </c>
      <c r="I19" s="23">
        <v>88</v>
      </c>
      <c r="J19" s="23">
        <v>99</v>
      </c>
      <c r="K19" s="23">
        <v>407</v>
      </c>
      <c r="L19" s="24">
        <v>171</v>
      </c>
      <c r="M19" s="24">
        <v>275</v>
      </c>
      <c r="N19" s="24">
        <v>5</v>
      </c>
      <c r="O19" s="24">
        <v>39</v>
      </c>
      <c r="P19" s="27"/>
    </row>
    <row r="20" spans="1:16" ht="12">
      <c r="A20" s="127" t="s">
        <v>36</v>
      </c>
      <c r="B20" s="23">
        <v>2</v>
      </c>
      <c r="C20" s="23">
        <v>24</v>
      </c>
      <c r="D20" s="24"/>
      <c r="E20" s="23">
        <v>0</v>
      </c>
      <c r="F20" s="23">
        <v>101</v>
      </c>
      <c r="G20" s="23">
        <v>117</v>
      </c>
      <c r="H20" s="23">
        <v>104</v>
      </c>
      <c r="I20" s="23">
        <v>83</v>
      </c>
      <c r="J20" s="23">
        <v>108</v>
      </c>
      <c r="K20" s="23">
        <v>513</v>
      </c>
      <c r="L20" s="24">
        <v>225</v>
      </c>
      <c r="M20" s="24"/>
      <c r="N20" s="24">
        <v>6</v>
      </c>
      <c r="O20" s="24">
        <v>29</v>
      </c>
      <c r="P20" s="27"/>
    </row>
    <row r="21" spans="1:16" ht="12">
      <c r="A21" s="127" t="s">
        <v>37</v>
      </c>
      <c r="B21" s="23">
        <v>7</v>
      </c>
      <c r="C21" s="23">
        <v>66</v>
      </c>
      <c r="D21" s="24">
        <v>25</v>
      </c>
      <c r="E21" s="23">
        <v>0</v>
      </c>
      <c r="F21" s="23">
        <v>291</v>
      </c>
      <c r="G21" s="23">
        <v>285</v>
      </c>
      <c r="H21" s="23">
        <v>275</v>
      </c>
      <c r="I21" s="23">
        <v>278</v>
      </c>
      <c r="J21" s="23">
        <v>268</v>
      </c>
      <c r="K21" s="23">
        <v>1397</v>
      </c>
      <c r="L21" s="24">
        <v>701</v>
      </c>
      <c r="M21" s="24">
        <v>544</v>
      </c>
      <c r="N21" s="24">
        <v>31</v>
      </c>
      <c r="O21" s="24">
        <v>93</v>
      </c>
      <c r="P21" s="27"/>
    </row>
    <row r="22" spans="1:16" ht="12">
      <c r="A22" s="126" t="s">
        <v>17</v>
      </c>
      <c r="B22" s="13">
        <v>8</v>
      </c>
      <c r="C22" s="13">
        <v>76</v>
      </c>
      <c r="D22" s="19">
        <v>39</v>
      </c>
      <c r="E22" s="13">
        <v>0</v>
      </c>
      <c r="F22" s="13">
        <v>317</v>
      </c>
      <c r="G22" s="13">
        <v>296</v>
      </c>
      <c r="H22" s="13">
        <v>327</v>
      </c>
      <c r="I22" s="13">
        <v>284</v>
      </c>
      <c r="J22" s="13">
        <v>280</v>
      </c>
      <c r="K22" s="13">
        <v>1504</v>
      </c>
      <c r="L22" s="19">
        <v>701</v>
      </c>
      <c r="M22" s="19">
        <v>801</v>
      </c>
      <c r="N22" s="19">
        <v>52</v>
      </c>
      <c r="O22" s="19">
        <v>231</v>
      </c>
      <c r="P22" s="27"/>
    </row>
    <row r="23" spans="1:16" ht="12">
      <c r="A23" s="127" t="s">
        <v>38</v>
      </c>
      <c r="B23" s="23">
        <v>2</v>
      </c>
      <c r="C23" s="23">
        <v>18</v>
      </c>
      <c r="D23" s="24">
        <v>6</v>
      </c>
      <c r="E23" s="23">
        <v>0</v>
      </c>
      <c r="F23" s="23">
        <v>73</v>
      </c>
      <c r="G23" s="23">
        <v>63</v>
      </c>
      <c r="H23" s="23">
        <v>74</v>
      </c>
      <c r="I23" s="23">
        <v>65</v>
      </c>
      <c r="J23" s="23">
        <v>71</v>
      </c>
      <c r="K23" s="23">
        <v>346</v>
      </c>
      <c r="L23" s="24">
        <v>161</v>
      </c>
      <c r="M23" s="24">
        <v>130</v>
      </c>
      <c r="N23" s="24">
        <v>8</v>
      </c>
      <c r="O23" s="24">
        <v>80</v>
      </c>
      <c r="P23" s="27"/>
    </row>
    <row r="24" spans="1:16" ht="12">
      <c r="A24" s="127" t="s">
        <v>39</v>
      </c>
      <c r="B24" s="23">
        <v>6</v>
      </c>
      <c r="C24" s="23">
        <v>58</v>
      </c>
      <c r="D24" s="24">
        <v>33</v>
      </c>
      <c r="E24" s="23">
        <v>0</v>
      </c>
      <c r="F24" s="23">
        <v>244</v>
      </c>
      <c r="G24" s="23">
        <v>233</v>
      </c>
      <c r="H24" s="23">
        <v>253</v>
      </c>
      <c r="I24" s="23">
        <v>219</v>
      </c>
      <c r="J24" s="23">
        <v>209</v>
      </c>
      <c r="K24" s="23">
        <v>1158</v>
      </c>
      <c r="L24" s="24">
        <v>540</v>
      </c>
      <c r="M24" s="24">
        <v>671</v>
      </c>
      <c r="N24" s="24">
        <v>44</v>
      </c>
      <c r="O24" s="24">
        <v>151</v>
      </c>
      <c r="P24" s="27"/>
    </row>
    <row r="25" spans="1:16" ht="12">
      <c r="A25" s="126" t="s">
        <v>18</v>
      </c>
      <c r="B25" s="13">
        <v>8</v>
      </c>
      <c r="C25" s="13">
        <v>67</v>
      </c>
      <c r="D25" s="19">
        <v>41</v>
      </c>
      <c r="E25" s="13">
        <v>0</v>
      </c>
      <c r="F25" s="13">
        <v>277</v>
      </c>
      <c r="G25" s="13">
        <v>318</v>
      </c>
      <c r="H25" s="13">
        <v>280</v>
      </c>
      <c r="I25" s="13">
        <v>270</v>
      </c>
      <c r="J25" s="13">
        <v>304</v>
      </c>
      <c r="K25" s="13">
        <v>1449</v>
      </c>
      <c r="L25" s="19">
        <v>720</v>
      </c>
      <c r="M25" s="19">
        <v>926</v>
      </c>
      <c r="N25" s="19">
        <v>30</v>
      </c>
      <c r="O25" s="19">
        <v>149</v>
      </c>
      <c r="P25" s="27"/>
    </row>
    <row r="26" spans="1:16" ht="12">
      <c r="A26" s="127" t="s">
        <v>40</v>
      </c>
      <c r="B26" s="23">
        <v>5</v>
      </c>
      <c r="C26" s="23">
        <v>47</v>
      </c>
      <c r="D26" s="24">
        <v>31</v>
      </c>
      <c r="E26" s="23">
        <v>0</v>
      </c>
      <c r="F26" s="23">
        <v>221</v>
      </c>
      <c r="G26" s="23">
        <v>243</v>
      </c>
      <c r="H26" s="23">
        <v>214</v>
      </c>
      <c r="I26" s="23">
        <v>191</v>
      </c>
      <c r="J26" s="23">
        <v>215</v>
      </c>
      <c r="K26" s="23">
        <v>1084</v>
      </c>
      <c r="L26" s="24">
        <v>544</v>
      </c>
      <c r="M26" s="24">
        <v>734</v>
      </c>
      <c r="N26" s="24">
        <v>21</v>
      </c>
      <c r="O26" s="24">
        <v>82</v>
      </c>
      <c r="P26" s="27"/>
    </row>
    <row r="27" spans="1:16" ht="12">
      <c r="A27" s="127" t="s">
        <v>41</v>
      </c>
      <c r="B27" s="23">
        <v>3</v>
      </c>
      <c r="C27" s="23">
        <v>20</v>
      </c>
      <c r="D27" s="24">
        <v>10</v>
      </c>
      <c r="E27" s="23">
        <v>0</v>
      </c>
      <c r="F27" s="23">
        <v>56</v>
      </c>
      <c r="G27" s="23">
        <v>75</v>
      </c>
      <c r="H27" s="23">
        <v>66</v>
      </c>
      <c r="I27" s="23">
        <v>79</v>
      </c>
      <c r="J27" s="23">
        <v>89</v>
      </c>
      <c r="K27" s="23">
        <v>365</v>
      </c>
      <c r="L27" s="24">
        <v>176</v>
      </c>
      <c r="M27" s="24">
        <v>192</v>
      </c>
      <c r="N27" s="24">
        <v>9</v>
      </c>
      <c r="O27" s="24">
        <v>67</v>
      </c>
      <c r="P27" s="27"/>
    </row>
    <row r="28" spans="1:16" ht="12">
      <c r="A28" s="126" t="s">
        <v>19</v>
      </c>
      <c r="B28" s="13">
        <v>9</v>
      </c>
      <c r="C28" s="13">
        <v>89</v>
      </c>
      <c r="D28" s="19">
        <v>55</v>
      </c>
      <c r="E28" s="13">
        <v>0</v>
      </c>
      <c r="F28" s="13">
        <v>371</v>
      </c>
      <c r="G28" s="13">
        <v>381</v>
      </c>
      <c r="H28" s="13">
        <v>381</v>
      </c>
      <c r="I28" s="13">
        <v>361</v>
      </c>
      <c r="J28" s="13">
        <v>373</v>
      </c>
      <c r="K28" s="13">
        <v>1867</v>
      </c>
      <c r="L28" s="19">
        <v>892</v>
      </c>
      <c r="M28" s="19">
        <v>1201</v>
      </c>
      <c r="N28" s="19">
        <v>57</v>
      </c>
      <c r="O28" s="19">
        <v>183</v>
      </c>
      <c r="P28" s="27"/>
    </row>
    <row r="29" spans="1:16" ht="12">
      <c r="A29" s="127" t="s">
        <v>42</v>
      </c>
      <c r="B29" s="23">
        <v>5</v>
      </c>
      <c r="C29" s="23">
        <v>55</v>
      </c>
      <c r="D29" s="24">
        <v>39</v>
      </c>
      <c r="E29" s="23">
        <v>0</v>
      </c>
      <c r="F29" s="23">
        <v>238</v>
      </c>
      <c r="G29" s="23">
        <v>246</v>
      </c>
      <c r="H29" s="23">
        <v>253</v>
      </c>
      <c r="I29" s="23">
        <v>224</v>
      </c>
      <c r="J29" s="23">
        <v>213</v>
      </c>
      <c r="K29" s="23">
        <v>1174</v>
      </c>
      <c r="L29" s="24">
        <v>572</v>
      </c>
      <c r="M29" s="24">
        <v>819</v>
      </c>
      <c r="N29" s="24">
        <v>39</v>
      </c>
      <c r="O29" s="24">
        <v>117</v>
      </c>
      <c r="P29" s="27"/>
    </row>
    <row r="30" spans="1:16" ht="12">
      <c r="A30" s="127" t="s">
        <v>43</v>
      </c>
      <c r="B30" s="23">
        <v>4</v>
      </c>
      <c r="C30" s="23">
        <v>34</v>
      </c>
      <c r="D30" s="24">
        <v>16</v>
      </c>
      <c r="E30" s="23">
        <v>0</v>
      </c>
      <c r="F30" s="23">
        <v>133</v>
      </c>
      <c r="G30" s="23">
        <v>135</v>
      </c>
      <c r="H30" s="23">
        <v>128</v>
      </c>
      <c r="I30" s="23">
        <v>137</v>
      </c>
      <c r="J30" s="23">
        <v>160</v>
      </c>
      <c r="K30" s="23">
        <v>693</v>
      </c>
      <c r="L30" s="24">
        <v>320</v>
      </c>
      <c r="M30" s="24">
        <v>382</v>
      </c>
      <c r="N30" s="24">
        <v>18</v>
      </c>
      <c r="O30" s="24">
        <v>66</v>
      </c>
      <c r="P30" s="27"/>
    </row>
    <row r="31" spans="1:16" ht="12">
      <c r="A31" s="128" t="s">
        <v>44</v>
      </c>
      <c r="B31" s="13">
        <v>71</v>
      </c>
      <c r="C31" s="13">
        <v>642</v>
      </c>
      <c r="D31" s="19">
        <v>364</v>
      </c>
      <c r="E31" s="13">
        <v>0</v>
      </c>
      <c r="F31" s="13">
        <v>2743</v>
      </c>
      <c r="G31" s="13">
        <v>2769</v>
      </c>
      <c r="H31" s="13">
        <v>2739</v>
      </c>
      <c r="I31" s="13">
        <v>2605</v>
      </c>
      <c r="J31" s="13">
        <v>2676</v>
      </c>
      <c r="K31" s="13">
        <v>13532</v>
      </c>
      <c r="L31" s="19">
        <v>6534</v>
      </c>
      <c r="M31" s="19">
        <v>7853</v>
      </c>
      <c r="N31" s="19">
        <v>389</v>
      </c>
      <c r="O31" s="19">
        <v>2018</v>
      </c>
      <c r="P31" s="27"/>
    </row>
    <row r="32" spans="1:16" ht="3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"/>
      <c r="P32" s="27"/>
    </row>
    <row r="33" spans="1:15" ht="12">
      <c r="A33" s="130" t="s">
        <v>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0"/>
    </row>
    <row r="34" spans="1:15" ht="12">
      <c r="A34" s="130" t="s">
        <v>49</v>
      </c>
      <c r="B34" s="131"/>
      <c r="C34" s="131"/>
      <c r="D34" s="131"/>
      <c r="E34" s="131"/>
      <c r="F34" s="131"/>
      <c r="G34" s="90"/>
      <c r="H34" s="131"/>
      <c r="I34" s="131"/>
      <c r="J34" s="131"/>
      <c r="K34" s="131"/>
      <c r="L34" s="131"/>
      <c r="M34" s="131"/>
      <c r="N34" s="131"/>
      <c r="O34" s="10"/>
    </row>
    <row r="35" spans="1:15" ht="12">
      <c r="A35" s="132" t="s">
        <v>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&amp;R420030.xls</oddHeader>
    <oddFooter>&amp;LComune di Bologna - Dipartimento Programmazione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N35" sqref="A1:N35"/>
    </sheetView>
  </sheetViews>
  <sheetFormatPr defaultColWidth="9.00390625" defaultRowHeight="12"/>
  <cols>
    <col min="1" max="1" width="20.875" style="0" customWidth="1"/>
    <col min="5" max="5" width="0.875" style="0" customWidth="1"/>
    <col min="11" max="15" width="10.125" style="0" customWidth="1"/>
  </cols>
  <sheetData>
    <row r="1" spans="1:15" ht="15">
      <c r="A1" s="99" t="s">
        <v>52</v>
      </c>
      <c r="B1" s="99"/>
      <c r="C1" s="99"/>
      <c r="D1" s="99"/>
      <c r="E1" s="99"/>
      <c r="F1" s="99"/>
      <c r="G1" s="89"/>
      <c r="H1" s="102" t="s">
        <v>22</v>
      </c>
      <c r="I1" s="101"/>
      <c r="J1" s="101"/>
      <c r="K1" s="101"/>
      <c r="L1" s="101"/>
      <c r="M1" s="101"/>
      <c r="N1" s="101"/>
      <c r="O1" s="2"/>
    </row>
    <row r="2" spans="1:15" ht="15">
      <c r="A2" s="103" t="s">
        <v>56</v>
      </c>
      <c r="B2" s="99"/>
      <c r="C2" s="99"/>
      <c r="D2" s="99"/>
      <c r="E2" s="99"/>
      <c r="F2" s="99"/>
      <c r="G2" s="89"/>
      <c r="H2" s="102"/>
      <c r="I2" s="101"/>
      <c r="J2" s="101"/>
      <c r="K2" s="101"/>
      <c r="L2" s="101"/>
      <c r="M2" s="101"/>
      <c r="N2" s="101"/>
      <c r="O2" s="2"/>
    </row>
    <row r="3" spans="1:15" ht="12">
      <c r="A3" s="105" t="s">
        <v>27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41" t="s">
        <v>25</v>
      </c>
      <c r="M3" s="25" t="s">
        <v>6</v>
      </c>
      <c r="N3" s="25" t="s">
        <v>25</v>
      </c>
      <c r="O3" s="25" t="s">
        <v>21</v>
      </c>
    </row>
    <row r="4" spans="1:15" ht="13.5">
      <c r="A4" s="112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89"/>
      <c r="L4" s="26" t="s">
        <v>47</v>
      </c>
      <c r="M4" s="117" t="s">
        <v>24</v>
      </c>
      <c r="N4" s="26" t="s">
        <v>26</v>
      </c>
      <c r="O4" s="26" t="s">
        <v>23</v>
      </c>
    </row>
    <row r="5" spans="1:15" ht="12">
      <c r="A5" s="118"/>
      <c r="B5" s="118"/>
      <c r="C5" s="118"/>
      <c r="D5" s="119" t="s">
        <v>24</v>
      </c>
      <c r="E5" s="120"/>
      <c r="F5" s="121"/>
      <c r="G5" s="121"/>
      <c r="H5" s="121"/>
      <c r="I5" s="121"/>
      <c r="J5" s="121"/>
      <c r="K5" s="122"/>
      <c r="L5" s="123" t="s">
        <v>45</v>
      </c>
      <c r="M5" s="124"/>
      <c r="N5" s="122"/>
      <c r="O5" s="16" t="s">
        <v>48</v>
      </c>
    </row>
    <row r="6" spans="1:15" ht="12">
      <c r="A6" s="126" t="s">
        <v>11</v>
      </c>
      <c r="B6" s="13">
        <v>7</v>
      </c>
      <c r="C6" s="13">
        <v>51</v>
      </c>
      <c r="D6" s="19">
        <v>40</v>
      </c>
      <c r="E6" s="13">
        <v>0</v>
      </c>
      <c r="F6" s="13">
        <v>206</v>
      </c>
      <c r="G6" s="13">
        <v>197</v>
      </c>
      <c r="H6" s="13">
        <v>209</v>
      </c>
      <c r="I6" s="13">
        <v>197</v>
      </c>
      <c r="J6" s="13">
        <v>198</v>
      </c>
      <c r="K6" s="13">
        <v>1007</v>
      </c>
      <c r="L6" s="19">
        <v>488</v>
      </c>
      <c r="M6" s="19">
        <v>804</v>
      </c>
      <c r="N6" s="19">
        <v>37</v>
      </c>
      <c r="O6" s="19">
        <v>130</v>
      </c>
    </row>
    <row r="7" spans="1:15" ht="12">
      <c r="A7" s="126" t="s">
        <v>12</v>
      </c>
      <c r="B7" s="13">
        <v>11</v>
      </c>
      <c r="C7" s="13">
        <v>100</v>
      </c>
      <c r="D7" s="19">
        <v>57</v>
      </c>
      <c r="E7" s="13">
        <v>0</v>
      </c>
      <c r="F7" s="13">
        <v>483</v>
      </c>
      <c r="G7" s="13">
        <v>467</v>
      </c>
      <c r="H7" s="13">
        <v>439</v>
      </c>
      <c r="I7" s="13">
        <v>449</v>
      </c>
      <c r="J7" s="13">
        <v>457</v>
      </c>
      <c r="K7" s="13">
        <v>2295</v>
      </c>
      <c r="L7" s="19">
        <v>1133</v>
      </c>
      <c r="M7" s="19">
        <v>1283</v>
      </c>
      <c r="N7" s="19">
        <v>56</v>
      </c>
      <c r="O7" s="19">
        <v>433</v>
      </c>
    </row>
    <row r="8" spans="1:15" ht="12">
      <c r="A8" s="127" t="s">
        <v>28</v>
      </c>
      <c r="B8" s="23">
        <v>5</v>
      </c>
      <c r="C8" s="23">
        <v>50</v>
      </c>
      <c r="D8" s="24">
        <v>22</v>
      </c>
      <c r="E8" s="23">
        <v>0</v>
      </c>
      <c r="F8" s="23">
        <v>239</v>
      </c>
      <c r="G8" s="23">
        <v>230</v>
      </c>
      <c r="H8" s="23">
        <v>215</v>
      </c>
      <c r="I8" s="23">
        <v>222</v>
      </c>
      <c r="J8" s="23">
        <v>236</v>
      </c>
      <c r="K8" s="23">
        <v>1142</v>
      </c>
      <c r="L8" s="24">
        <v>563</v>
      </c>
      <c r="M8" s="24">
        <v>475</v>
      </c>
      <c r="N8" s="24">
        <v>24</v>
      </c>
      <c r="O8" s="24">
        <v>215</v>
      </c>
    </row>
    <row r="9" spans="1:15" ht="12">
      <c r="A9" s="127" t="s">
        <v>29</v>
      </c>
      <c r="B9" s="23">
        <v>4</v>
      </c>
      <c r="C9" s="23">
        <v>30</v>
      </c>
      <c r="D9" s="24">
        <v>15</v>
      </c>
      <c r="E9" s="23">
        <v>0</v>
      </c>
      <c r="F9" s="23">
        <v>151</v>
      </c>
      <c r="G9" s="23">
        <v>142</v>
      </c>
      <c r="H9" s="23">
        <v>137</v>
      </c>
      <c r="I9" s="23">
        <v>133</v>
      </c>
      <c r="J9" s="23">
        <v>127</v>
      </c>
      <c r="K9" s="23">
        <v>690</v>
      </c>
      <c r="L9" s="24">
        <v>345</v>
      </c>
      <c r="M9" s="24">
        <v>345</v>
      </c>
      <c r="N9" s="24">
        <v>18</v>
      </c>
      <c r="O9" s="24">
        <v>110</v>
      </c>
    </row>
    <row r="10" spans="1:15" ht="12">
      <c r="A10" s="127" t="s">
        <v>30</v>
      </c>
      <c r="B10" s="23">
        <v>2</v>
      </c>
      <c r="C10" s="23">
        <v>20</v>
      </c>
      <c r="D10" s="24">
        <v>20</v>
      </c>
      <c r="E10" s="23">
        <v>0</v>
      </c>
      <c r="F10" s="23">
        <v>93</v>
      </c>
      <c r="G10" s="23">
        <v>95</v>
      </c>
      <c r="H10" s="23">
        <v>87</v>
      </c>
      <c r="I10" s="23">
        <v>94</v>
      </c>
      <c r="J10" s="23">
        <v>94</v>
      </c>
      <c r="K10" s="23">
        <v>463</v>
      </c>
      <c r="L10" s="24">
        <v>225</v>
      </c>
      <c r="M10" s="24">
        <v>463</v>
      </c>
      <c r="N10" s="24">
        <v>14</v>
      </c>
      <c r="O10" s="24">
        <v>108</v>
      </c>
    </row>
    <row r="11" spans="1:15" ht="12">
      <c r="A11" s="126" t="s">
        <v>13</v>
      </c>
      <c r="B11" s="13">
        <v>5</v>
      </c>
      <c r="C11" s="13">
        <v>52</v>
      </c>
      <c r="D11" s="19">
        <v>30</v>
      </c>
      <c r="E11" s="13">
        <v>0</v>
      </c>
      <c r="F11" s="13">
        <v>212</v>
      </c>
      <c r="G11" s="13">
        <v>211</v>
      </c>
      <c r="H11" s="13">
        <v>215</v>
      </c>
      <c r="I11" s="13">
        <v>207</v>
      </c>
      <c r="J11" s="13">
        <v>218</v>
      </c>
      <c r="K11" s="13">
        <v>1063</v>
      </c>
      <c r="L11" s="19">
        <v>526</v>
      </c>
      <c r="M11" s="19">
        <v>614</v>
      </c>
      <c r="N11" s="19">
        <v>27</v>
      </c>
      <c r="O11" s="19">
        <v>185</v>
      </c>
    </row>
    <row r="12" spans="1:15" ht="12">
      <c r="A12" s="127" t="s">
        <v>31</v>
      </c>
      <c r="B12" s="23">
        <v>2</v>
      </c>
      <c r="C12" s="23">
        <v>22</v>
      </c>
      <c r="D12" s="24">
        <v>14</v>
      </c>
      <c r="E12" s="23">
        <v>0</v>
      </c>
      <c r="F12" s="23">
        <v>92</v>
      </c>
      <c r="G12" s="23">
        <v>80</v>
      </c>
      <c r="H12" s="23">
        <v>76</v>
      </c>
      <c r="I12" s="23">
        <v>85</v>
      </c>
      <c r="J12" s="23">
        <v>93</v>
      </c>
      <c r="K12" s="23">
        <v>426</v>
      </c>
      <c r="L12" s="24">
        <v>209</v>
      </c>
      <c r="M12" s="24">
        <v>273</v>
      </c>
      <c r="N12" s="24">
        <v>14</v>
      </c>
      <c r="O12" s="24">
        <v>119</v>
      </c>
    </row>
    <row r="13" spans="1:15" ht="12">
      <c r="A13" s="127" t="s">
        <v>32</v>
      </c>
      <c r="B13" s="23">
        <v>3</v>
      </c>
      <c r="C13" s="23">
        <v>30</v>
      </c>
      <c r="D13" s="24">
        <v>16</v>
      </c>
      <c r="E13" s="23">
        <v>0</v>
      </c>
      <c r="F13" s="23">
        <v>120</v>
      </c>
      <c r="G13" s="23">
        <v>131</v>
      </c>
      <c r="H13" s="23">
        <v>139</v>
      </c>
      <c r="I13" s="23">
        <v>122</v>
      </c>
      <c r="J13" s="23">
        <v>125</v>
      </c>
      <c r="K13" s="23">
        <v>637</v>
      </c>
      <c r="L13" s="24">
        <v>317</v>
      </c>
      <c r="M13" s="24">
        <v>341</v>
      </c>
      <c r="N13" s="24">
        <v>13</v>
      </c>
      <c r="O13" s="24">
        <v>66</v>
      </c>
    </row>
    <row r="14" spans="1:15" ht="12">
      <c r="A14" s="126" t="s">
        <v>14</v>
      </c>
      <c r="B14" s="13">
        <v>6</v>
      </c>
      <c r="C14" s="13">
        <v>48</v>
      </c>
      <c r="D14" s="19">
        <v>27</v>
      </c>
      <c r="E14" s="13">
        <v>0</v>
      </c>
      <c r="F14" s="13">
        <v>213</v>
      </c>
      <c r="G14" s="13">
        <v>216</v>
      </c>
      <c r="H14" s="13">
        <v>194</v>
      </c>
      <c r="I14" s="13">
        <v>190</v>
      </c>
      <c r="J14" s="13">
        <v>210</v>
      </c>
      <c r="K14" s="13">
        <v>1023</v>
      </c>
      <c r="L14" s="19">
        <v>500</v>
      </c>
      <c r="M14" s="19">
        <v>566</v>
      </c>
      <c r="N14" s="19">
        <v>34</v>
      </c>
      <c r="O14" s="19">
        <v>146</v>
      </c>
    </row>
    <row r="15" spans="1:15" ht="12">
      <c r="A15" s="127" t="s">
        <v>33</v>
      </c>
      <c r="B15" s="23">
        <v>3</v>
      </c>
      <c r="C15" s="23">
        <v>25</v>
      </c>
      <c r="D15" s="24">
        <v>14</v>
      </c>
      <c r="E15" s="23">
        <v>0</v>
      </c>
      <c r="F15" s="23">
        <v>109</v>
      </c>
      <c r="G15" s="23">
        <v>111</v>
      </c>
      <c r="H15" s="23">
        <v>102</v>
      </c>
      <c r="I15" s="23">
        <v>101</v>
      </c>
      <c r="J15" s="23">
        <v>106</v>
      </c>
      <c r="K15" s="23">
        <v>529</v>
      </c>
      <c r="L15" s="24">
        <v>265</v>
      </c>
      <c r="M15" s="24">
        <v>283</v>
      </c>
      <c r="N15" s="24">
        <v>23</v>
      </c>
      <c r="O15" s="24">
        <v>77</v>
      </c>
    </row>
    <row r="16" spans="1:15" ht="12">
      <c r="A16" s="127" t="s">
        <v>34</v>
      </c>
      <c r="B16" s="23">
        <v>3</v>
      </c>
      <c r="C16" s="23">
        <v>23</v>
      </c>
      <c r="D16" s="24">
        <v>13</v>
      </c>
      <c r="E16" s="23">
        <v>0</v>
      </c>
      <c r="F16" s="23">
        <v>104</v>
      </c>
      <c r="G16" s="23">
        <v>105</v>
      </c>
      <c r="H16" s="23">
        <v>92</v>
      </c>
      <c r="I16" s="23">
        <v>89</v>
      </c>
      <c r="J16" s="23">
        <v>104</v>
      </c>
      <c r="K16" s="23">
        <v>494</v>
      </c>
      <c r="L16" s="24">
        <v>235</v>
      </c>
      <c r="M16" s="24">
        <v>283</v>
      </c>
      <c r="N16" s="24">
        <v>11</v>
      </c>
      <c r="O16" s="24">
        <v>69</v>
      </c>
    </row>
    <row r="17" spans="1:15" ht="12">
      <c r="A17" s="126" t="s">
        <v>15</v>
      </c>
      <c r="B17" s="13">
        <v>5</v>
      </c>
      <c r="C17" s="13">
        <v>47</v>
      </c>
      <c r="D17" s="19">
        <v>36</v>
      </c>
      <c r="E17" s="13">
        <v>0</v>
      </c>
      <c r="F17" s="13">
        <v>177</v>
      </c>
      <c r="G17" s="13">
        <v>185</v>
      </c>
      <c r="H17" s="13">
        <v>171</v>
      </c>
      <c r="I17" s="13">
        <v>190</v>
      </c>
      <c r="J17" s="13">
        <v>192</v>
      </c>
      <c r="K17" s="13">
        <v>915</v>
      </c>
      <c r="L17" s="19">
        <v>448</v>
      </c>
      <c r="M17" s="19">
        <v>703</v>
      </c>
      <c r="N17" s="19">
        <v>40</v>
      </c>
      <c r="O17" s="19">
        <v>237</v>
      </c>
    </row>
    <row r="18" spans="1:15" ht="12">
      <c r="A18" s="126" t="s">
        <v>16</v>
      </c>
      <c r="B18" s="13">
        <v>12</v>
      </c>
      <c r="C18" s="13">
        <v>111</v>
      </c>
      <c r="D18" s="19">
        <v>37</v>
      </c>
      <c r="E18" s="13">
        <v>0</v>
      </c>
      <c r="F18" s="13">
        <v>467</v>
      </c>
      <c r="G18" s="13">
        <v>458</v>
      </c>
      <c r="H18" s="13">
        <v>452</v>
      </c>
      <c r="I18" s="13">
        <v>477</v>
      </c>
      <c r="J18" s="13">
        <v>474</v>
      </c>
      <c r="K18" s="13">
        <v>2328</v>
      </c>
      <c r="L18" s="19">
        <v>1102</v>
      </c>
      <c r="M18" s="19">
        <v>818</v>
      </c>
      <c r="N18" s="19">
        <v>41</v>
      </c>
      <c r="O18" s="19">
        <v>150</v>
      </c>
    </row>
    <row r="19" spans="1:15" ht="12">
      <c r="A19" s="127" t="s">
        <v>35</v>
      </c>
      <c r="B19" s="23">
        <v>3</v>
      </c>
      <c r="C19" s="23">
        <v>22</v>
      </c>
      <c r="D19" s="24">
        <v>12</v>
      </c>
      <c r="E19" s="23">
        <v>0</v>
      </c>
      <c r="F19" s="23">
        <v>75</v>
      </c>
      <c r="G19" s="23">
        <v>75</v>
      </c>
      <c r="H19" s="23">
        <v>89</v>
      </c>
      <c r="I19" s="23">
        <v>102</v>
      </c>
      <c r="J19" s="23">
        <v>76</v>
      </c>
      <c r="K19" s="23">
        <v>417</v>
      </c>
      <c r="L19" s="24">
        <v>176</v>
      </c>
      <c r="M19" s="24">
        <v>264</v>
      </c>
      <c r="N19" s="24">
        <v>6</v>
      </c>
      <c r="O19" s="24">
        <v>43</v>
      </c>
    </row>
    <row r="20" spans="1:15" ht="12">
      <c r="A20" s="127" t="s">
        <v>36</v>
      </c>
      <c r="B20" s="23">
        <v>2</v>
      </c>
      <c r="C20" s="23">
        <v>24</v>
      </c>
      <c r="D20" s="24"/>
      <c r="E20" s="23">
        <v>0</v>
      </c>
      <c r="F20" s="23">
        <v>108</v>
      </c>
      <c r="G20" s="23">
        <v>101</v>
      </c>
      <c r="H20" s="23">
        <v>83</v>
      </c>
      <c r="I20" s="23">
        <v>109</v>
      </c>
      <c r="J20" s="23">
        <v>107</v>
      </c>
      <c r="K20" s="23">
        <v>508</v>
      </c>
      <c r="L20" s="24">
        <v>219</v>
      </c>
      <c r="M20" s="24"/>
      <c r="N20" s="24">
        <v>6</v>
      </c>
      <c r="O20" s="24">
        <v>26</v>
      </c>
    </row>
    <row r="21" spans="1:15" ht="12">
      <c r="A21" s="127" t="s">
        <v>37</v>
      </c>
      <c r="B21" s="23">
        <v>7</v>
      </c>
      <c r="C21" s="23">
        <v>65</v>
      </c>
      <c r="D21" s="24">
        <v>25</v>
      </c>
      <c r="E21" s="23">
        <v>0</v>
      </c>
      <c r="F21" s="23">
        <v>284</v>
      </c>
      <c r="G21" s="23">
        <v>282</v>
      </c>
      <c r="H21" s="23">
        <v>280</v>
      </c>
      <c r="I21" s="23">
        <v>266</v>
      </c>
      <c r="J21" s="23">
        <v>291</v>
      </c>
      <c r="K21" s="23">
        <v>1403</v>
      </c>
      <c r="L21" s="24">
        <v>707</v>
      </c>
      <c r="M21" s="24">
        <v>554</v>
      </c>
      <c r="N21" s="24">
        <v>29</v>
      </c>
      <c r="O21" s="24">
        <v>81</v>
      </c>
    </row>
    <row r="22" spans="1:15" ht="12">
      <c r="A22" s="126" t="s">
        <v>17</v>
      </c>
      <c r="B22" s="13">
        <v>8</v>
      </c>
      <c r="C22" s="13">
        <v>75</v>
      </c>
      <c r="D22" s="19">
        <v>38</v>
      </c>
      <c r="E22" s="13">
        <v>0</v>
      </c>
      <c r="F22" s="13">
        <v>310</v>
      </c>
      <c r="G22" s="13">
        <v>318</v>
      </c>
      <c r="H22" s="13">
        <v>285</v>
      </c>
      <c r="I22" s="13">
        <v>278</v>
      </c>
      <c r="J22" s="13">
        <v>301</v>
      </c>
      <c r="K22" s="13">
        <v>1492</v>
      </c>
      <c r="L22" s="19">
        <v>723</v>
      </c>
      <c r="M22" s="19">
        <v>794</v>
      </c>
      <c r="N22" s="19">
        <v>43</v>
      </c>
      <c r="O22" s="19">
        <v>212</v>
      </c>
    </row>
    <row r="23" spans="1:15" ht="12">
      <c r="A23" s="127" t="s">
        <v>38</v>
      </c>
      <c r="B23" s="23">
        <v>2</v>
      </c>
      <c r="C23" s="23">
        <v>18</v>
      </c>
      <c r="D23" s="24">
        <v>5</v>
      </c>
      <c r="E23" s="23">
        <v>0</v>
      </c>
      <c r="F23" s="23">
        <v>71</v>
      </c>
      <c r="G23" s="23">
        <v>74</v>
      </c>
      <c r="H23" s="23">
        <v>67</v>
      </c>
      <c r="I23" s="23">
        <v>71</v>
      </c>
      <c r="J23" s="23">
        <v>73</v>
      </c>
      <c r="K23" s="23">
        <v>356</v>
      </c>
      <c r="L23" s="24">
        <v>179</v>
      </c>
      <c r="M23" s="24">
        <v>115</v>
      </c>
      <c r="N23" s="24">
        <v>10</v>
      </c>
      <c r="O23" s="24">
        <v>75</v>
      </c>
    </row>
    <row r="24" spans="1:15" ht="12">
      <c r="A24" s="127" t="s">
        <v>39</v>
      </c>
      <c r="B24" s="23">
        <v>6</v>
      </c>
      <c r="C24" s="23">
        <v>57</v>
      </c>
      <c r="D24" s="24">
        <v>33</v>
      </c>
      <c r="E24" s="23">
        <v>0</v>
      </c>
      <c r="F24" s="23">
        <v>239</v>
      </c>
      <c r="G24" s="23">
        <v>244</v>
      </c>
      <c r="H24" s="23">
        <v>218</v>
      </c>
      <c r="I24" s="23">
        <v>207</v>
      </c>
      <c r="J24" s="23">
        <v>228</v>
      </c>
      <c r="K24" s="23">
        <v>1136</v>
      </c>
      <c r="L24" s="24">
        <v>544</v>
      </c>
      <c r="M24" s="24">
        <v>679</v>
      </c>
      <c r="N24" s="24">
        <v>33</v>
      </c>
      <c r="O24" s="24">
        <v>137</v>
      </c>
    </row>
    <row r="25" spans="1:15" ht="12">
      <c r="A25" s="126" t="s">
        <v>18</v>
      </c>
      <c r="B25" s="13">
        <v>8</v>
      </c>
      <c r="C25" s="13">
        <v>67</v>
      </c>
      <c r="D25" s="19">
        <v>41</v>
      </c>
      <c r="E25" s="13">
        <v>0</v>
      </c>
      <c r="F25" s="13">
        <v>316</v>
      </c>
      <c r="G25" s="13">
        <v>282</v>
      </c>
      <c r="H25" s="13">
        <v>274</v>
      </c>
      <c r="I25" s="13">
        <v>299</v>
      </c>
      <c r="J25" s="13">
        <v>268</v>
      </c>
      <c r="K25" s="13">
        <v>1439</v>
      </c>
      <c r="L25" s="19">
        <v>664</v>
      </c>
      <c r="M25" s="19">
        <v>916</v>
      </c>
      <c r="N25" s="19">
        <v>29</v>
      </c>
      <c r="O25" s="19">
        <v>138</v>
      </c>
    </row>
    <row r="26" spans="1:15" ht="12">
      <c r="A26" s="127" t="s">
        <v>40</v>
      </c>
      <c r="B26" s="23">
        <v>5</v>
      </c>
      <c r="C26" s="23">
        <v>47</v>
      </c>
      <c r="D26" s="24">
        <v>31</v>
      </c>
      <c r="E26" s="23">
        <v>0</v>
      </c>
      <c r="F26" s="23">
        <v>241</v>
      </c>
      <c r="G26" s="23">
        <v>216</v>
      </c>
      <c r="H26" s="23">
        <v>191</v>
      </c>
      <c r="I26" s="23">
        <v>213</v>
      </c>
      <c r="J26" s="23">
        <v>194</v>
      </c>
      <c r="K26" s="23">
        <v>1055</v>
      </c>
      <c r="L26" s="24">
        <v>523</v>
      </c>
      <c r="M26" s="24">
        <v>711</v>
      </c>
      <c r="N26" s="24">
        <v>21</v>
      </c>
      <c r="O26" s="24">
        <v>70</v>
      </c>
    </row>
    <row r="27" spans="1:15" ht="12">
      <c r="A27" s="127" t="s">
        <v>41</v>
      </c>
      <c r="B27" s="23">
        <v>3</v>
      </c>
      <c r="C27" s="23">
        <v>20</v>
      </c>
      <c r="D27" s="24">
        <v>10</v>
      </c>
      <c r="E27" s="23">
        <v>0</v>
      </c>
      <c r="F27" s="23">
        <v>75</v>
      </c>
      <c r="G27" s="23">
        <v>66</v>
      </c>
      <c r="H27" s="23">
        <v>83</v>
      </c>
      <c r="I27" s="23">
        <v>86</v>
      </c>
      <c r="J27" s="23">
        <v>74</v>
      </c>
      <c r="K27" s="23">
        <v>384</v>
      </c>
      <c r="L27" s="24">
        <v>141</v>
      </c>
      <c r="M27" s="24">
        <v>205</v>
      </c>
      <c r="N27" s="24">
        <v>8</v>
      </c>
      <c r="O27" s="24">
        <v>68</v>
      </c>
    </row>
    <row r="28" spans="1:15" ht="12">
      <c r="A28" s="126" t="s">
        <v>19</v>
      </c>
      <c r="B28" s="13">
        <v>9</v>
      </c>
      <c r="C28" s="13">
        <v>90</v>
      </c>
      <c r="D28" s="19">
        <v>55</v>
      </c>
      <c r="E28" s="13">
        <v>0</v>
      </c>
      <c r="F28" s="13">
        <v>380</v>
      </c>
      <c r="G28" s="13">
        <v>374</v>
      </c>
      <c r="H28" s="13">
        <v>366</v>
      </c>
      <c r="I28" s="13">
        <v>365</v>
      </c>
      <c r="J28" s="13">
        <v>366</v>
      </c>
      <c r="K28" s="13">
        <v>1851</v>
      </c>
      <c r="L28" s="19">
        <v>903</v>
      </c>
      <c r="M28" s="19">
        <v>1157</v>
      </c>
      <c r="N28" s="19">
        <v>53</v>
      </c>
      <c r="O28" s="19">
        <v>191</v>
      </c>
    </row>
    <row r="29" spans="1:15" ht="12">
      <c r="A29" s="127" t="s">
        <v>42</v>
      </c>
      <c r="B29" s="23">
        <v>5</v>
      </c>
      <c r="C29" s="23">
        <v>56</v>
      </c>
      <c r="D29" s="24">
        <v>39</v>
      </c>
      <c r="E29" s="23">
        <v>0</v>
      </c>
      <c r="F29" s="23">
        <v>246</v>
      </c>
      <c r="G29" s="23">
        <v>248</v>
      </c>
      <c r="H29" s="23">
        <v>228</v>
      </c>
      <c r="I29" s="23">
        <v>214</v>
      </c>
      <c r="J29" s="23">
        <v>227</v>
      </c>
      <c r="K29" s="23">
        <v>1163</v>
      </c>
      <c r="L29" s="24">
        <v>572</v>
      </c>
      <c r="M29" s="24">
        <v>798</v>
      </c>
      <c r="N29" s="24">
        <v>38</v>
      </c>
      <c r="O29" s="24">
        <v>113</v>
      </c>
    </row>
    <row r="30" spans="1:15" ht="12">
      <c r="A30" s="127" t="s">
        <v>43</v>
      </c>
      <c r="B30" s="23">
        <v>4</v>
      </c>
      <c r="C30" s="23">
        <v>34</v>
      </c>
      <c r="D30" s="24">
        <v>16</v>
      </c>
      <c r="E30" s="23">
        <v>0</v>
      </c>
      <c r="F30" s="23">
        <v>134</v>
      </c>
      <c r="G30" s="23">
        <v>126</v>
      </c>
      <c r="H30" s="23">
        <v>138</v>
      </c>
      <c r="I30" s="23">
        <v>151</v>
      </c>
      <c r="J30" s="23">
        <v>139</v>
      </c>
      <c r="K30" s="23">
        <v>688</v>
      </c>
      <c r="L30" s="24">
        <v>331</v>
      </c>
      <c r="M30" s="24">
        <v>359</v>
      </c>
      <c r="N30" s="24">
        <v>15</v>
      </c>
      <c r="O30" s="24">
        <v>78</v>
      </c>
    </row>
    <row r="31" spans="1:15" ht="12">
      <c r="A31" s="128" t="s">
        <v>44</v>
      </c>
      <c r="B31" s="13">
        <v>71</v>
      </c>
      <c r="C31" s="13">
        <v>641</v>
      </c>
      <c r="D31" s="19">
        <v>361</v>
      </c>
      <c r="E31" s="13">
        <v>0</v>
      </c>
      <c r="F31" s="13">
        <v>2764</v>
      </c>
      <c r="G31" s="13">
        <v>2708</v>
      </c>
      <c r="H31" s="13">
        <v>2605</v>
      </c>
      <c r="I31" s="13">
        <v>2652</v>
      </c>
      <c r="J31" s="13">
        <v>2684</v>
      </c>
      <c r="K31" s="13">
        <v>13413</v>
      </c>
      <c r="L31" s="19">
        <v>6487</v>
      </c>
      <c r="M31" s="19">
        <v>7655</v>
      </c>
      <c r="N31" s="19">
        <v>360</v>
      </c>
      <c r="O31" s="19">
        <v>1822</v>
      </c>
    </row>
    <row r="32" spans="1:15" ht="3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"/>
    </row>
    <row r="33" spans="1:15" ht="12">
      <c r="A33" s="130" t="s">
        <v>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0"/>
    </row>
    <row r="34" spans="1:15" ht="12">
      <c r="A34" s="130" t="s">
        <v>49</v>
      </c>
      <c r="B34" s="131"/>
      <c r="C34" s="131"/>
      <c r="D34" s="131"/>
      <c r="E34" s="131"/>
      <c r="F34" s="131"/>
      <c r="G34" s="90"/>
      <c r="H34" s="131"/>
      <c r="I34" s="131"/>
      <c r="J34" s="131"/>
      <c r="K34" s="131"/>
      <c r="L34" s="131"/>
      <c r="M34" s="131"/>
      <c r="N34" s="131"/>
      <c r="O34" s="10"/>
    </row>
    <row r="35" spans="1:15" ht="12">
      <c r="A35" s="132" t="s">
        <v>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&amp;R420030.xls</oddHeader>
    <oddFooter>&amp;LComune di Bologna - Dipartimento Programmazione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B1">
      <selection activeCell="N35" sqref="A1:N35"/>
    </sheetView>
  </sheetViews>
  <sheetFormatPr defaultColWidth="9.00390625" defaultRowHeight="12"/>
  <cols>
    <col min="1" max="1" width="18.125" style="4" customWidth="1"/>
    <col min="2" max="2" width="7.625" style="4" customWidth="1"/>
    <col min="3" max="4" width="9.125" style="4" customWidth="1"/>
    <col min="5" max="5" width="0.875" style="4" customWidth="1"/>
    <col min="6" max="6" width="12.00390625" style="4" customWidth="1"/>
    <col min="7" max="10" width="10.875" style="4" customWidth="1"/>
    <col min="11" max="15" width="10.625" style="4" customWidth="1"/>
    <col min="16" max="16" width="12.125" style="4" customWidth="1"/>
    <col min="17" max="16384" width="9.125" style="4" customWidth="1"/>
  </cols>
  <sheetData>
    <row r="1" spans="1:16" ht="15">
      <c r="A1" s="99" t="s">
        <v>52</v>
      </c>
      <c r="B1" s="99"/>
      <c r="C1" s="99"/>
      <c r="D1" s="99"/>
      <c r="E1" s="99"/>
      <c r="F1" s="99"/>
      <c r="G1" s="89"/>
      <c r="H1" s="102" t="s">
        <v>22</v>
      </c>
      <c r="I1" s="101"/>
      <c r="J1" s="101"/>
      <c r="K1" s="101"/>
      <c r="L1" s="101"/>
      <c r="M1" s="101"/>
      <c r="N1" s="101"/>
      <c r="O1" s="2"/>
      <c r="P1" s="2"/>
    </row>
    <row r="2" spans="1:16" ht="15">
      <c r="A2" s="103" t="s">
        <v>57</v>
      </c>
      <c r="B2" s="99"/>
      <c r="C2" s="99"/>
      <c r="D2" s="99"/>
      <c r="E2" s="99"/>
      <c r="F2" s="99"/>
      <c r="G2" s="89"/>
      <c r="H2" s="102"/>
      <c r="I2" s="101"/>
      <c r="J2" s="101"/>
      <c r="K2" s="101"/>
      <c r="L2" s="101"/>
      <c r="M2" s="101"/>
      <c r="N2" s="101"/>
      <c r="O2" s="2"/>
      <c r="P2" s="2"/>
    </row>
    <row r="3" spans="1:14" ht="12">
      <c r="A3" s="105" t="s">
        <v>27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41" t="s">
        <v>6</v>
      </c>
      <c r="M3" s="25" t="s">
        <v>25</v>
      </c>
      <c r="N3" s="25" t="s">
        <v>21</v>
      </c>
    </row>
    <row r="4" spans="1:14" ht="13.5">
      <c r="A4" s="112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89"/>
      <c r="L4" s="117" t="s">
        <v>24</v>
      </c>
      <c r="M4" s="26" t="s">
        <v>26</v>
      </c>
      <c r="N4" s="26" t="s">
        <v>23</v>
      </c>
    </row>
    <row r="5" spans="1:14" ht="12">
      <c r="A5" s="118"/>
      <c r="B5" s="118"/>
      <c r="C5" s="118"/>
      <c r="D5" s="119" t="s">
        <v>24</v>
      </c>
      <c r="E5" s="120"/>
      <c r="F5" s="121"/>
      <c r="G5" s="121"/>
      <c r="H5" s="121"/>
      <c r="I5" s="121"/>
      <c r="J5" s="121"/>
      <c r="K5" s="122"/>
      <c r="L5" s="124"/>
      <c r="M5" s="122"/>
      <c r="N5" s="125" t="s">
        <v>45</v>
      </c>
    </row>
    <row r="6" spans="1:14" ht="12" customHeight="1">
      <c r="A6" s="126" t="s">
        <v>11</v>
      </c>
      <c r="B6" s="13">
        <v>7</v>
      </c>
      <c r="C6" s="13">
        <v>50</v>
      </c>
      <c r="D6" s="19">
        <v>36</v>
      </c>
      <c r="E6" s="13"/>
      <c r="F6" s="13">
        <v>194</v>
      </c>
      <c r="G6" s="13">
        <v>209</v>
      </c>
      <c r="H6" s="13">
        <v>191</v>
      </c>
      <c r="I6" s="13">
        <v>201</v>
      </c>
      <c r="J6" s="13">
        <v>182</v>
      </c>
      <c r="K6" s="14">
        <v>977</v>
      </c>
      <c r="L6" s="19">
        <v>726</v>
      </c>
      <c r="M6" s="18">
        <v>30</v>
      </c>
      <c r="N6" s="18">
        <v>102</v>
      </c>
    </row>
    <row r="7" spans="1:14" ht="12">
      <c r="A7" s="126" t="s">
        <v>12</v>
      </c>
      <c r="B7" s="13">
        <v>11</v>
      </c>
      <c r="C7" s="13">
        <v>101</v>
      </c>
      <c r="D7" s="19">
        <v>56</v>
      </c>
      <c r="E7" s="13">
        <v>0</v>
      </c>
      <c r="F7" s="13">
        <v>483</v>
      </c>
      <c r="G7" s="13">
        <v>434</v>
      </c>
      <c r="H7" s="13">
        <v>451</v>
      </c>
      <c r="I7" s="13">
        <v>452</v>
      </c>
      <c r="J7" s="13">
        <v>428</v>
      </c>
      <c r="K7" s="14">
        <v>2248</v>
      </c>
      <c r="L7" s="19">
        <v>1261</v>
      </c>
      <c r="M7" s="19">
        <v>53</v>
      </c>
      <c r="N7" s="19">
        <v>411</v>
      </c>
    </row>
    <row r="8" spans="1:14" ht="12.75">
      <c r="A8" s="127" t="s">
        <v>28</v>
      </c>
      <c r="B8" s="23">
        <v>5</v>
      </c>
      <c r="C8" s="89">
        <v>50</v>
      </c>
      <c r="D8" s="152">
        <v>20</v>
      </c>
      <c r="E8" s="90"/>
      <c r="F8" s="23">
        <v>238</v>
      </c>
      <c r="G8" s="23">
        <v>212</v>
      </c>
      <c r="H8" s="23">
        <v>226</v>
      </c>
      <c r="I8" s="23">
        <v>231</v>
      </c>
      <c r="J8" s="23">
        <v>206</v>
      </c>
      <c r="K8" s="17">
        <v>1113</v>
      </c>
      <c r="L8" s="153">
        <v>440</v>
      </c>
      <c r="M8" s="20">
        <v>22</v>
      </c>
      <c r="N8" s="20">
        <v>211</v>
      </c>
    </row>
    <row r="9" spans="1:14" ht="12.75">
      <c r="A9" s="127" t="s">
        <v>29</v>
      </c>
      <c r="B9" s="23">
        <v>4</v>
      </c>
      <c r="C9" s="23">
        <v>30</v>
      </c>
      <c r="D9" s="24">
        <v>15</v>
      </c>
      <c r="E9" s="90"/>
      <c r="F9" s="23">
        <v>146</v>
      </c>
      <c r="G9" s="23">
        <v>137</v>
      </c>
      <c r="H9" s="23">
        <v>131</v>
      </c>
      <c r="I9" s="23">
        <v>124</v>
      </c>
      <c r="J9" s="23">
        <v>116</v>
      </c>
      <c r="K9" s="17">
        <v>654</v>
      </c>
      <c r="L9" s="153">
        <v>340</v>
      </c>
      <c r="M9" s="20">
        <v>16</v>
      </c>
      <c r="N9" s="20">
        <v>84</v>
      </c>
    </row>
    <row r="10" spans="1:14" ht="12.75">
      <c r="A10" s="127" t="s">
        <v>30</v>
      </c>
      <c r="B10" s="23">
        <v>2</v>
      </c>
      <c r="C10" s="23">
        <v>21</v>
      </c>
      <c r="D10" s="24">
        <v>21</v>
      </c>
      <c r="E10" s="90"/>
      <c r="F10" s="23">
        <v>99</v>
      </c>
      <c r="G10" s="23">
        <v>85</v>
      </c>
      <c r="H10" s="23">
        <v>94</v>
      </c>
      <c r="I10" s="23">
        <v>97</v>
      </c>
      <c r="J10" s="23">
        <v>106</v>
      </c>
      <c r="K10" s="17">
        <v>481</v>
      </c>
      <c r="L10" s="153">
        <v>481</v>
      </c>
      <c r="M10" s="20">
        <v>15</v>
      </c>
      <c r="N10" s="20">
        <v>116</v>
      </c>
    </row>
    <row r="11" spans="1:14" ht="12">
      <c r="A11" s="126" t="s">
        <v>13</v>
      </c>
      <c r="B11" s="13">
        <v>5</v>
      </c>
      <c r="C11" s="13">
        <v>52</v>
      </c>
      <c r="D11" s="19">
        <v>29</v>
      </c>
      <c r="E11" s="13">
        <v>0</v>
      </c>
      <c r="F11" s="13">
        <v>212</v>
      </c>
      <c r="G11" s="13">
        <v>209</v>
      </c>
      <c r="H11" s="13">
        <v>205</v>
      </c>
      <c r="I11" s="13">
        <v>223</v>
      </c>
      <c r="J11" s="13">
        <v>199</v>
      </c>
      <c r="K11" s="14">
        <v>1048</v>
      </c>
      <c r="L11" s="19">
        <v>592</v>
      </c>
      <c r="M11" s="19">
        <v>24</v>
      </c>
      <c r="N11" s="19">
        <v>165</v>
      </c>
    </row>
    <row r="12" spans="1:14" ht="12.75">
      <c r="A12" s="127" t="s">
        <v>31</v>
      </c>
      <c r="B12" s="23">
        <v>2</v>
      </c>
      <c r="C12" s="23">
        <v>22</v>
      </c>
      <c r="D12" s="24">
        <v>13</v>
      </c>
      <c r="E12" s="90"/>
      <c r="F12" s="23">
        <v>82</v>
      </c>
      <c r="G12" s="23">
        <v>70</v>
      </c>
      <c r="H12" s="23">
        <v>84</v>
      </c>
      <c r="I12" s="23">
        <v>96</v>
      </c>
      <c r="J12" s="23">
        <v>91</v>
      </c>
      <c r="K12" s="17">
        <v>423</v>
      </c>
      <c r="L12" s="154">
        <v>258</v>
      </c>
      <c r="M12" s="20">
        <v>13</v>
      </c>
      <c r="N12" s="20">
        <v>116</v>
      </c>
    </row>
    <row r="13" spans="1:14" ht="12.75">
      <c r="A13" s="127" t="s">
        <v>32</v>
      </c>
      <c r="B13" s="23">
        <v>3</v>
      </c>
      <c r="C13" s="23">
        <v>30</v>
      </c>
      <c r="D13" s="24">
        <v>16</v>
      </c>
      <c r="E13" s="90"/>
      <c r="F13" s="23">
        <v>130</v>
      </c>
      <c r="G13" s="23">
        <v>139</v>
      </c>
      <c r="H13" s="23">
        <v>121</v>
      </c>
      <c r="I13" s="23">
        <v>127</v>
      </c>
      <c r="J13" s="23">
        <v>108</v>
      </c>
      <c r="K13" s="17">
        <v>625</v>
      </c>
      <c r="L13" s="154">
        <v>334</v>
      </c>
      <c r="M13" s="20">
        <v>11</v>
      </c>
      <c r="N13" s="20">
        <v>49</v>
      </c>
    </row>
    <row r="14" spans="1:14" ht="12">
      <c r="A14" s="126" t="s">
        <v>14</v>
      </c>
      <c r="B14" s="13">
        <v>6</v>
      </c>
      <c r="C14" s="13">
        <v>48</v>
      </c>
      <c r="D14" s="19">
        <v>27</v>
      </c>
      <c r="E14" s="13">
        <v>0</v>
      </c>
      <c r="F14" s="13">
        <v>215</v>
      </c>
      <c r="G14" s="13">
        <v>191</v>
      </c>
      <c r="H14" s="13">
        <v>184</v>
      </c>
      <c r="I14" s="13">
        <v>205</v>
      </c>
      <c r="J14" s="13">
        <v>188</v>
      </c>
      <c r="K14" s="14">
        <v>983</v>
      </c>
      <c r="L14" s="19">
        <v>543</v>
      </c>
      <c r="M14" s="19">
        <v>35</v>
      </c>
      <c r="N14" s="19">
        <v>116</v>
      </c>
    </row>
    <row r="15" spans="1:14" ht="12.75">
      <c r="A15" s="127" t="s">
        <v>33</v>
      </c>
      <c r="B15" s="23">
        <v>3</v>
      </c>
      <c r="C15" s="23">
        <v>25</v>
      </c>
      <c r="D15" s="24">
        <v>14</v>
      </c>
      <c r="E15" s="90"/>
      <c r="F15" s="23">
        <v>115</v>
      </c>
      <c r="G15" s="23">
        <v>102</v>
      </c>
      <c r="H15" s="23">
        <v>96</v>
      </c>
      <c r="I15" s="23">
        <v>106</v>
      </c>
      <c r="J15" s="23">
        <v>93</v>
      </c>
      <c r="K15" s="17">
        <v>512</v>
      </c>
      <c r="L15" s="154">
        <v>272</v>
      </c>
      <c r="M15" s="20">
        <v>21</v>
      </c>
      <c r="N15" s="20">
        <v>62</v>
      </c>
    </row>
    <row r="16" spans="1:14" ht="12.75">
      <c r="A16" s="127" t="s">
        <v>34</v>
      </c>
      <c r="B16" s="23">
        <v>3</v>
      </c>
      <c r="C16" s="23">
        <v>23</v>
      </c>
      <c r="D16" s="24">
        <v>13</v>
      </c>
      <c r="E16" s="90"/>
      <c r="F16" s="23">
        <v>100</v>
      </c>
      <c r="G16" s="23">
        <v>89</v>
      </c>
      <c r="H16" s="23">
        <v>88</v>
      </c>
      <c r="I16" s="23">
        <v>99</v>
      </c>
      <c r="J16" s="23">
        <v>95</v>
      </c>
      <c r="K16" s="17">
        <v>471</v>
      </c>
      <c r="L16" s="154">
        <v>271</v>
      </c>
      <c r="M16" s="20">
        <v>14</v>
      </c>
      <c r="N16" s="20">
        <v>54</v>
      </c>
    </row>
    <row r="17" spans="1:14" ht="12">
      <c r="A17" s="126" t="s">
        <v>15</v>
      </c>
      <c r="B17" s="13">
        <v>5</v>
      </c>
      <c r="C17" s="13">
        <v>47</v>
      </c>
      <c r="D17" s="19">
        <v>34</v>
      </c>
      <c r="E17" s="15"/>
      <c r="F17" s="13">
        <v>189</v>
      </c>
      <c r="G17" s="13">
        <v>176</v>
      </c>
      <c r="H17" s="13">
        <v>190</v>
      </c>
      <c r="I17" s="13">
        <v>185</v>
      </c>
      <c r="J17" s="13">
        <v>203</v>
      </c>
      <c r="K17" s="14">
        <v>943</v>
      </c>
      <c r="L17" s="155">
        <v>687</v>
      </c>
      <c r="M17" s="21">
        <v>38</v>
      </c>
      <c r="N17" s="21">
        <v>245</v>
      </c>
    </row>
    <row r="18" spans="1:14" ht="12">
      <c r="A18" s="126" t="s">
        <v>16</v>
      </c>
      <c r="B18" s="13">
        <v>12</v>
      </c>
      <c r="C18" s="13">
        <v>111</v>
      </c>
      <c r="D18" s="19">
        <v>39</v>
      </c>
      <c r="E18" s="13">
        <v>0</v>
      </c>
      <c r="F18" s="13">
        <v>445</v>
      </c>
      <c r="G18" s="13">
        <v>440</v>
      </c>
      <c r="H18" s="13">
        <v>476</v>
      </c>
      <c r="I18" s="13">
        <v>469</v>
      </c>
      <c r="J18" s="13">
        <v>464</v>
      </c>
      <c r="K18" s="14">
        <v>2294</v>
      </c>
      <c r="L18" s="19">
        <v>821</v>
      </c>
      <c r="M18" s="19">
        <v>32</v>
      </c>
      <c r="N18" s="19">
        <v>135</v>
      </c>
    </row>
    <row r="19" spans="1:14" ht="12.75">
      <c r="A19" s="127" t="s">
        <v>35</v>
      </c>
      <c r="B19" s="23">
        <v>3</v>
      </c>
      <c r="C19" s="23">
        <v>22</v>
      </c>
      <c r="D19" s="24">
        <v>12</v>
      </c>
      <c r="E19" s="90"/>
      <c r="F19" s="23">
        <v>66</v>
      </c>
      <c r="G19" s="23">
        <v>87</v>
      </c>
      <c r="H19" s="23">
        <v>103</v>
      </c>
      <c r="I19" s="23">
        <v>73</v>
      </c>
      <c r="J19" s="23">
        <v>86</v>
      </c>
      <c r="K19" s="17">
        <v>415</v>
      </c>
      <c r="L19" s="154">
        <v>260</v>
      </c>
      <c r="M19" s="20">
        <v>6</v>
      </c>
      <c r="N19" s="20">
        <v>46</v>
      </c>
    </row>
    <row r="20" spans="1:14" ht="12.75">
      <c r="A20" s="127" t="s">
        <v>36</v>
      </c>
      <c r="B20" s="23">
        <v>2</v>
      </c>
      <c r="C20" s="23">
        <v>24</v>
      </c>
      <c r="D20" s="24">
        <v>2</v>
      </c>
      <c r="E20" s="90"/>
      <c r="F20" s="23">
        <v>100</v>
      </c>
      <c r="G20" s="23">
        <v>85</v>
      </c>
      <c r="H20" s="23">
        <v>106</v>
      </c>
      <c r="I20" s="23">
        <v>102</v>
      </c>
      <c r="J20" s="23">
        <v>98</v>
      </c>
      <c r="K20" s="17">
        <v>491</v>
      </c>
      <c r="L20" s="154"/>
      <c r="M20" s="20">
        <v>4</v>
      </c>
      <c r="N20" s="20">
        <v>21</v>
      </c>
    </row>
    <row r="21" spans="1:14" ht="12.75">
      <c r="A21" s="127" t="s">
        <v>37</v>
      </c>
      <c r="B21" s="23">
        <v>7</v>
      </c>
      <c r="C21" s="23">
        <v>65</v>
      </c>
      <c r="D21" s="24">
        <v>25</v>
      </c>
      <c r="E21" s="90"/>
      <c r="F21" s="23">
        <v>279</v>
      </c>
      <c r="G21" s="23">
        <v>268</v>
      </c>
      <c r="H21" s="23">
        <v>267</v>
      </c>
      <c r="I21" s="23">
        <v>294</v>
      </c>
      <c r="J21" s="23">
        <v>280</v>
      </c>
      <c r="K21" s="17">
        <v>1388</v>
      </c>
      <c r="L21" s="154">
        <v>561</v>
      </c>
      <c r="M21" s="20">
        <v>22</v>
      </c>
      <c r="N21" s="20">
        <v>68</v>
      </c>
    </row>
    <row r="22" spans="1:14" ht="12">
      <c r="A22" s="126" t="s">
        <v>17</v>
      </c>
      <c r="B22" s="13">
        <v>8</v>
      </c>
      <c r="C22" s="13">
        <v>75</v>
      </c>
      <c r="D22" s="19">
        <v>37</v>
      </c>
      <c r="E22" s="13">
        <v>0</v>
      </c>
      <c r="F22" s="13">
        <v>316</v>
      </c>
      <c r="G22" s="13">
        <v>294</v>
      </c>
      <c r="H22" s="13">
        <v>286</v>
      </c>
      <c r="I22" s="13">
        <v>298</v>
      </c>
      <c r="J22" s="13">
        <v>262</v>
      </c>
      <c r="K22" s="14">
        <v>1456</v>
      </c>
      <c r="L22" s="19">
        <v>761</v>
      </c>
      <c r="M22" s="19">
        <v>41</v>
      </c>
      <c r="N22" s="19">
        <v>200</v>
      </c>
    </row>
    <row r="23" spans="1:14" ht="12.75">
      <c r="A23" s="127" t="s">
        <v>38</v>
      </c>
      <c r="B23" s="23">
        <v>2</v>
      </c>
      <c r="C23" s="23">
        <v>20</v>
      </c>
      <c r="D23" s="24">
        <v>5</v>
      </c>
      <c r="E23" s="90"/>
      <c r="F23" s="23">
        <v>79</v>
      </c>
      <c r="G23" s="23">
        <v>72</v>
      </c>
      <c r="H23" s="23">
        <v>77</v>
      </c>
      <c r="I23" s="23">
        <v>74</v>
      </c>
      <c r="J23" s="23">
        <v>64</v>
      </c>
      <c r="K23" s="17">
        <v>366</v>
      </c>
      <c r="L23" s="154">
        <v>112</v>
      </c>
      <c r="M23" s="20">
        <v>12</v>
      </c>
      <c r="N23" s="20">
        <v>83</v>
      </c>
    </row>
    <row r="24" spans="1:14" ht="12.75">
      <c r="A24" s="127" t="s">
        <v>39</v>
      </c>
      <c r="B24" s="23">
        <v>6</v>
      </c>
      <c r="C24" s="23">
        <v>55</v>
      </c>
      <c r="D24" s="24">
        <v>32</v>
      </c>
      <c r="E24" s="90"/>
      <c r="F24" s="23">
        <v>237</v>
      </c>
      <c r="G24" s="23">
        <v>222</v>
      </c>
      <c r="H24" s="23">
        <v>209</v>
      </c>
      <c r="I24" s="23">
        <v>224</v>
      </c>
      <c r="J24" s="23">
        <v>198</v>
      </c>
      <c r="K24" s="17">
        <v>1090</v>
      </c>
      <c r="L24" s="154">
        <v>649</v>
      </c>
      <c r="M24" s="20">
        <v>29</v>
      </c>
      <c r="N24" s="20">
        <v>117</v>
      </c>
    </row>
    <row r="25" spans="1:14" ht="12">
      <c r="A25" s="126" t="s">
        <v>18</v>
      </c>
      <c r="B25" s="13">
        <v>8</v>
      </c>
      <c r="C25" s="13">
        <v>66</v>
      </c>
      <c r="D25" s="19">
        <v>41</v>
      </c>
      <c r="E25" s="13">
        <v>0</v>
      </c>
      <c r="F25" s="13">
        <v>278</v>
      </c>
      <c r="G25" s="13">
        <v>275</v>
      </c>
      <c r="H25" s="13">
        <v>297</v>
      </c>
      <c r="I25" s="13">
        <v>261</v>
      </c>
      <c r="J25" s="13">
        <v>273</v>
      </c>
      <c r="K25" s="14">
        <v>1384</v>
      </c>
      <c r="L25" s="19">
        <v>902</v>
      </c>
      <c r="M25" s="19">
        <v>32</v>
      </c>
      <c r="N25" s="19">
        <v>133</v>
      </c>
    </row>
    <row r="26" spans="1:14" ht="12.75">
      <c r="A26" s="127" t="s">
        <v>40</v>
      </c>
      <c r="B26" s="23">
        <v>5</v>
      </c>
      <c r="C26" s="23">
        <v>46</v>
      </c>
      <c r="D26" s="24">
        <v>31</v>
      </c>
      <c r="E26" s="90"/>
      <c r="F26" s="23">
        <v>213</v>
      </c>
      <c r="G26" s="23">
        <v>193</v>
      </c>
      <c r="H26" s="23">
        <v>215</v>
      </c>
      <c r="I26" s="23">
        <v>191</v>
      </c>
      <c r="J26" s="23">
        <v>191</v>
      </c>
      <c r="K26" s="17">
        <v>1003</v>
      </c>
      <c r="L26" s="154">
        <v>702</v>
      </c>
      <c r="M26" s="20">
        <v>26</v>
      </c>
      <c r="N26" s="20">
        <v>70</v>
      </c>
    </row>
    <row r="27" spans="1:14" ht="12.75">
      <c r="A27" s="127" t="s">
        <v>41</v>
      </c>
      <c r="B27" s="23">
        <v>3</v>
      </c>
      <c r="C27" s="23">
        <v>20</v>
      </c>
      <c r="D27" s="24">
        <v>10</v>
      </c>
      <c r="E27" s="90"/>
      <c r="F27" s="23">
        <v>65</v>
      </c>
      <c r="G27" s="23">
        <v>82</v>
      </c>
      <c r="H27" s="23">
        <v>82</v>
      </c>
      <c r="I27" s="23">
        <v>70</v>
      </c>
      <c r="J27" s="23">
        <v>82</v>
      </c>
      <c r="K27" s="17">
        <v>381</v>
      </c>
      <c r="L27" s="154">
        <v>200</v>
      </c>
      <c r="M27" s="20">
        <v>6</v>
      </c>
      <c r="N27" s="20">
        <v>63</v>
      </c>
    </row>
    <row r="28" spans="1:14" ht="12">
      <c r="A28" s="126" t="s">
        <v>19</v>
      </c>
      <c r="B28" s="13">
        <v>9</v>
      </c>
      <c r="C28" s="13">
        <v>87</v>
      </c>
      <c r="D28" s="19">
        <v>51</v>
      </c>
      <c r="E28" s="13">
        <v>0</v>
      </c>
      <c r="F28" s="13">
        <v>375</v>
      </c>
      <c r="G28" s="13">
        <v>378</v>
      </c>
      <c r="H28" s="13">
        <v>365</v>
      </c>
      <c r="I28" s="13">
        <v>381</v>
      </c>
      <c r="J28" s="13">
        <v>339</v>
      </c>
      <c r="K28" s="14">
        <v>1838</v>
      </c>
      <c r="L28" s="19">
        <v>1112</v>
      </c>
      <c r="M28" s="19">
        <v>58</v>
      </c>
      <c r="N28" s="19">
        <v>174</v>
      </c>
    </row>
    <row r="29" spans="1:14" ht="12.75">
      <c r="A29" s="127" t="s">
        <v>42</v>
      </c>
      <c r="B29" s="23">
        <v>5</v>
      </c>
      <c r="C29" s="23">
        <v>54</v>
      </c>
      <c r="D29" s="24">
        <v>36</v>
      </c>
      <c r="E29" s="90"/>
      <c r="F29" s="23">
        <v>251</v>
      </c>
      <c r="G29" s="23">
        <v>241</v>
      </c>
      <c r="H29" s="23">
        <v>212</v>
      </c>
      <c r="I29" s="23">
        <v>239</v>
      </c>
      <c r="J29" s="23">
        <v>209</v>
      </c>
      <c r="K29" s="17">
        <v>1152</v>
      </c>
      <c r="L29" s="154">
        <v>763</v>
      </c>
      <c r="M29" s="20">
        <v>44</v>
      </c>
      <c r="N29" s="20">
        <v>111</v>
      </c>
    </row>
    <row r="30" spans="1:14" ht="12.75">
      <c r="A30" s="127" t="s">
        <v>43</v>
      </c>
      <c r="B30" s="23">
        <v>4</v>
      </c>
      <c r="C30" s="23">
        <v>33</v>
      </c>
      <c r="D30" s="24">
        <v>15</v>
      </c>
      <c r="E30" s="90"/>
      <c r="F30" s="23">
        <v>124</v>
      </c>
      <c r="G30" s="23">
        <v>137</v>
      </c>
      <c r="H30" s="23">
        <v>153</v>
      </c>
      <c r="I30" s="23">
        <v>142</v>
      </c>
      <c r="J30" s="23">
        <v>130</v>
      </c>
      <c r="K30" s="17">
        <v>686</v>
      </c>
      <c r="L30" s="154">
        <v>349</v>
      </c>
      <c r="M30" s="20">
        <v>14</v>
      </c>
      <c r="N30" s="20">
        <v>63</v>
      </c>
    </row>
    <row r="31" spans="1:14" ht="12">
      <c r="A31" s="128" t="s">
        <v>44</v>
      </c>
      <c r="B31" s="13">
        <v>71</v>
      </c>
      <c r="C31" s="13">
        <v>637</v>
      </c>
      <c r="D31" s="19">
        <v>350</v>
      </c>
      <c r="E31" s="13">
        <v>0</v>
      </c>
      <c r="F31" s="13">
        <v>2707</v>
      </c>
      <c r="G31" s="13">
        <v>2606</v>
      </c>
      <c r="H31" s="13">
        <v>2645</v>
      </c>
      <c r="I31" s="13">
        <v>2675</v>
      </c>
      <c r="J31" s="13">
        <v>2538</v>
      </c>
      <c r="K31" s="14">
        <v>13171</v>
      </c>
      <c r="L31" s="19">
        <v>7405</v>
      </c>
      <c r="M31" s="19">
        <v>343</v>
      </c>
      <c r="N31" s="19">
        <v>1681</v>
      </c>
    </row>
    <row r="32" spans="1:14" ht="3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3" spans="1:16" ht="12">
      <c r="A33" s="130" t="s">
        <v>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0"/>
      <c r="P33" s="10"/>
    </row>
    <row r="34" spans="1:14" ht="12">
      <c r="A34" s="132" t="s">
        <v>51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 ht="1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&amp;R420030.xls</oddHeader>
    <oddFooter>&amp;LComune di Bologna - Dipartimento Programmazione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N35" sqref="A1:N35"/>
    </sheetView>
  </sheetViews>
  <sheetFormatPr defaultColWidth="9.00390625" defaultRowHeight="12"/>
  <cols>
    <col min="1" max="1" width="18.125" style="0" customWidth="1"/>
    <col min="2" max="2" width="7.625" style="0" customWidth="1"/>
    <col min="5" max="5" width="0.875" style="0" customWidth="1"/>
    <col min="6" max="10" width="10.875" style="0" customWidth="1"/>
    <col min="11" max="13" width="10.625" style="0" customWidth="1"/>
    <col min="14" max="14" width="12.125" style="0" customWidth="1"/>
  </cols>
  <sheetData>
    <row r="1" spans="1:14" ht="15">
      <c r="A1" s="99" t="s">
        <v>53</v>
      </c>
      <c r="B1" s="99"/>
      <c r="C1" s="99"/>
      <c r="D1" s="99"/>
      <c r="E1" s="99"/>
      <c r="F1" s="99"/>
      <c r="G1" s="102" t="s">
        <v>22</v>
      </c>
      <c r="H1" s="101"/>
      <c r="I1" s="101"/>
      <c r="J1" s="101"/>
      <c r="K1" s="101"/>
      <c r="L1" s="101"/>
      <c r="M1" s="101"/>
      <c r="N1" s="101"/>
    </row>
    <row r="2" spans="1:14" ht="15">
      <c r="A2" s="103" t="s">
        <v>58</v>
      </c>
      <c r="B2" s="99"/>
      <c r="C2" s="99"/>
      <c r="D2" s="99"/>
      <c r="E2" s="99"/>
      <c r="F2" s="99"/>
      <c r="G2" s="102"/>
      <c r="H2" s="101"/>
      <c r="I2" s="101"/>
      <c r="J2" s="101"/>
      <c r="K2" s="101"/>
      <c r="L2" s="101"/>
      <c r="M2" s="101"/>
      <c r="N2" s="101"/>
    </row>
    <row r="3" spans="1:14" ht="12">
      <c r="A3" s="133" t="s">
        <v>0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41" t="s">
        <v>6</v>
      </c>
      <c r="M3" s="25" t="s">
        <v>21</v>
      </c>
      <c r="N3" s="100"/>
    </row>
    <row r="4" spans="1:14" ht="13.5">
      <c r="A4" s="135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100"/>
      <c r="L4" s="117" t="s">
        <v>24</v>
      </c>
      <c r="M4" s="26" t="s">
        <v>23</v>
      </c>
      <c r="N4" s="100"/>
    </row>
    <row r="5" spans="1:14" ht="12">
      <c r="A5" s="121"/>
      <c r="B5" s="137"/>
      <c r="C5" s="137"/>
      <c r="D5" s="119" t="s">
        <v>24</v>
      </c>
      <c r="E5" s="120"/>
      <c r="F5" s="121"/>
      <c r="G5" s="121"/>
      <c r="H5" s="121"/>
      <c r="I5" s="121"/>
      <c r="J5" s="121"/>
      <c r="K5" s="122"/>
      <c r="L5" s="124"/>
      <c r="M5" s="122"/>
      <c r="N5" s="100"/>
    </row>
    <row r="6" spans="1:14" ht="12.75">
      <c r="A6" s="138" t="s">
        <v>11</v>
      </c>
      <c r="B6" s="23">
        <v>7</v>
      </c>
      <c r="C6" s="23">
        <v>50</v>
      </c>
      <c r="D6" s="24">
        <v>37</v>
      </c>
      <c r="E6" s="23"/>
      <c r="F6" s="23">
        <v>207</v>
      </c>
      <c r="G6" s="23">
        <v>193</v>
      </c>
      <c r="H6" s="23">
        <v>194</v>
      </c>
      <c r="I6" s="23">
        <v>177</v>
      </c>
      <c r="J6" s="23">
        <v>179</v>
      </c>
      <c r="K6" s="17">
        <v>950</v>
      </c>
      <c r="L6" s="24">
        <v>716</v>
      </c>
      <c r="M6" s="147">
        <v>88</v>
      </c>
      <c r="N6" s="100"/>
    </row>
    <row r="7" spans="1:14" ht="12.75">
      <c r="A7" s="139" t="s">
        <v>12</v>
      </c>
      <c r="B7" s="23">
        <v>11</v>
      </c>
      <c r="C7" s="23">
        <v>100</v>
      </c>
      <c r="D7" s="24">
        <v>56</v>
      </c>
      <c r="E7" s="127"/>
      <c r="F7" s="23">
        <v>439</v>
      </c>
      <c r="G7" s="23">
        <v>455</v>
      </c>
      <c r="H7" s="23">
        <v>450</v>
      </c>
      <c r="I7" s="23">
        <v>418</v>
      </c>
      <c r="J7" s="23">
        <v>417</v>
      </c>
      <c r="K7" s="140">
        <v>2179</v>
      </c>
      <c r="L7" s="148">
        <v>1220</v>
      </c>
      <c r="M7" s="149">
        <v>340</v>
      </c>
      <c r="N7" s="100"/>
    </row>
    <row r="8" spans="1:14" ht="12.75">
      <c r="A8" s="139" t="s">
        <v>13</v>
      </c>
      <c r="B8" s="23">
        <v>5</v>
      </c>
      <c r="C8" s="23">
        <v>51</v>
      </c>
      <c r="D8" s="24">
        <v>27</v>
      </c>
      <c r="E8" s="127"/>
      <c r="F8" s="23">
        <v>217</v>
      </c>
      <c r="G8" s="23">
        <v>205</v>
      </c>
      <c r="H8" s="23">
        <v>209</v>
      </c>
      <c r="I8" s="23">
        <v>202</v>
      </c>
      <c r="J8" s="23">
        <v>176</v>
      </c>
      <c r="K8" s="140">
        <v>1009</v>
      </c>
      <c r="L8" s="150">
        <v>555</v>
      </c>
      <c r="M8" s="149">
        <v>87</v>
      </c>
      <c r="N8" s="100"/>
    </row>
    <row r="9" spans="1:14" ht="12.75">
      <c r="A9" s="139" t="s">
        <v>14</v>
      </c>
      <c r="B9" s="23">
        <v>6</v>
      </c>
      <c r="C9" s="23">
        <v>48</v>
      </c>
      <c r="D9" s="24">
        <v>27</v>
      </c>
      <c r="E9" s="127"/>
      <c r="F9" s="23">
        <v>184</v>
      </c>
      <c r="G9" s="23">
        <v>181</v>
      </c>
      <c r="H9" s="23">
        <v>201</v>
      </c>
      <c r="I9" s="23">
        <v>191</v>
      </c>
      <c r="J9" s="23">
        <v>196</v>
      </c>
      <c r="K9" s="140">
        <v>953</v>
      </c>
      <c r="L9" s="150">
        <v>531</v>
      </c>
      <c r="M9" s="149">
        <v>100</v>
      </c>
      <c r="N9" s="100"/>
    </row>
    <row r="10" spans="1:14" ht="12.75">
      <c r="A10" s="139" t="s">
        <v>15</v>
      </c>
      <c r="B10" s="23">
        <v>5</v>
      </c>
      <c r="C10" s="23">
        <v>45</v>
      </c>
      <c r="D10" s="24">
        <v>35</v>
      </c>
      <c r="E10" s="127"/>
      <c r="F10" s="23">
        <v>179</v>
      </c>
      <c r="G10" s="23">
        <v>191</v>
      </c>
      <c r="H10" s="23">
        <v>180</v>
      </c>
      <c r="I10" s="23">
        <v>205</v>
      </c>
      <c r="J10" s="23">
        <v>170</v>
      </c>
      <c r="K10" s="140">
        <v>925</v>
      </c>
      <c r="L10" s="150">
        <v>718</v>
      </c>
      <c r="M10" s="149">
        <v>186</v>
      </c>
      <c r="N10" s="100"/>
    </row>
    <row r="11" spans="1:14" ht="12.75">
      <c r="A11" s="139" t="s">
        <v>16</v>
      </c>
      <c r="B11" s="23">
        <v>12</v>
      </c>
      <c r="C11" s="23">
        <v>109</v>
      </c>
      <c r="D11" s="24">
        <v>37</v>
      </c>
      <c r="E11" s="127"/>
      <c r="F11" s="23">
        <v>424</v>
      </c>
      <c r="G11" s="23">
        <v>465</v>
      </c>
      <c r="H11" s="23">
        <v>469</v>
      </c>
      <c r="I11" s="23">
        <v>466</v>
      </c>
      <c r="J11" s="23">
        <v>439</v>
      </c>
      <c r="K11" s="140">
        <v>2263</v>
      </c>
      <c r="L11" s="150">
        <v>806</v>
      </c>
      <c r="M11" s="149">
        <v>114</v>
      </c>
      <c r="N11" s="100"/>
    </row>
    <row r="12" spans="1:14" ht="12.75">
      <c r="A12" s="139" t="s">
        <v>17</v>
      </c>
      <c r="B12" s="23">
        <v>8</v>
      </c>
      <c r="C12" s="23">
        <v>74</v>
      </c>
      <c r="D12" s="24">
        <v>37</v>
      </c>
      <c r="E12" s="127"/>
      <c r="F12" s="23">
        <v>292</v>
      </c>
      <c r="G12" s="23">
        <v>284</v>
      </c>
      <c r="H12" s="23">
        <v>295</v>
      </c>
      <c r="I12" s="23">
        <v>263</v>
      </c>
      <c r="J12" s="23">
        <v>293</v>
      </c>
      <c r="K12" s="140">
        <v>1427</v>
      </c>
      <c r="L12" s="150">
        <v>775</v>
      </c>
      <c r="M12" s="149">
        <v>190</v>
      </c>
      <c r="N12" s="100"/>
    </row>
    <row r="13" spans="1:14" ht="12.75">
      <c r="A13" s="139" t="s">
        <v>18</v>
      </c>
      <c r="B13" s="23">
        <v>8</v>
      </c>
      <c r="C13" s="23">
        <v>66</v>
      </c>
      <c r="D13" s="24">
        <v>41</v>
      </c>
      <c r="E13" s="127"/>
      <c r="F13" s="23">
        <v>277</v>
      </c>
      <c r="G13" s="23">
        <v>299</v>
      </c>
      <c r="H13" s="23">
        <v>260</v>
      </c>
      <c r="I13" s="23">
        <v>266</v>
      </c>
      <c r="J13" s="23">
        <v>310</v>
      </c>
      <c r="K13" s="140">
        <v>1412</v>
      </c>
      <c r="L13" s="150">
        <v>913</v>
      </c>
      <c r="M13" s="149">
        <v>120</v>
      </c>
      <c r="N13" s="100"/>
    </row>
    <row r="14" spans="1:14" ht="12.75">
      <c r="A14" s="139" t="s">
        <v>19</v>
      </c>
      <c r="B14" s="23">
        <v>9</v>
      </c>
      <c r="C14" s="23">
        <v>83</v>
      </c>
      <c r="D14" s="24">
        <v>52</v>
      </c>
      <c r="E14" s="127"/>
      <c r="F14" s="23">
        <v>367</v>
      </c>
      <c r="G14" s="23">
        <v>366</v>
      </c>
      <c r="H14" s="23">
        <v>368</v>
      </c>
      <c r="I14" s="23">
        <v>329</v>
      </c>
      <c r="J14" s="23">
        <v>299</v>
      </c>
      <c r="K14" s="140">
        <v>1729</v>
      </c>
      <c r="L14" s="150">
        <v>1108</v>
      </c>
      <c r="M14" s="149">
        <v>127</v>
      </c>
      <c r="N14" s="100"/>
    </row>
    <row r="15" spans="1:14" ht="12.75">
      <c r="A15" s="141" t="s">
        <v>20</v>
      </c>
      <c r="B15" s="3">
        <v>71</v>
      </c>
      <c r="C15" s="3">
        <v>626</v>
      </c>
      <c r="D15" s="22">
        <v>349</v>
      </c>
      <c r="E15" s="142">
        <v>0</v>
      </c>
      <c r="F15" s="3">
        <v>2586</v>
      </c>
      <c r="G15" s="3">
        <v>2639</v>
      </c>
      <c r="H15" s="3">
        <v>2626</v>
      </c>
      <c r="I15" s="3">
        <v>2517</v>
      </c>
      <c r="J15" s="3">
        <v>2479</v>
      </c>
      <c r="K15" s="142">
        <v>12847</v>
      </c>
      <c r="L15" s="151">
        <v>7342</v>
      </c>
      <c r="M15" s="151">
        <v>1352</v>
      </c>
      <c r="N15" s="100"/>
    </row>
    <row r="16" spans="1:14" ht="3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00"/>
    </row>
    <row r="17" spans="1:14" ht="12">
      <c r="A17" s="145" t="s">
        <v>46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12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ht="1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ht="1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1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ht="1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4" ht="1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ht="1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 ht="1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 ht="1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&amp;R420030.xls</oddHeader>
    <oddFooter>&amp;LComune di Bologna - Dipartimento Programmazione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Zeros="0" zoomScale="110" zoomScaleNormal="110" zoomScalePageLayoutView="0" workbookViewId="0" topLeftCell="A2">
      <selection activeCell="B31" sqref="B31"/>
    </sheetView>
  </sheetViews>
  <sheetFormatPr defaultColWidth="9.00390625" defaultRowHeight="12"/>
  <cols>
    <col min="1" max="2" width="20.875" style="0" customWidth="1"/>
    <col min="4" max="4" width="9.875" style="0" customWidth="1"/>
    <col min="5" max="5" width="9.00390625" style="0" customWidth="1"/>
    <col min="6" max="6" width="2.00390625" style="0" customWidth="1"/>
    <col min="7" max="8" width="10.125" style="0" customWidth="1"/>
    <col min="9" max="11" width="9.125" style="0" customWidth="1"/>
  </cols>
  <sheetData>
    <row r="1" spans="1:7" ht="15">
      <c r="A1" s="99" t="s">
        <v>52</v>
      </c>
      <c r="B1" s="99"/>
      <c r="C1" s="99"/>
      <c r="D1" s="99"/>
      <c r="F1" s="101"/>
      <c r="G1" s="102" t="s">
        <v>112</v>
      </c>
    </row>
    <row r="2" spans="1:5" ht="15">
      <c r="A2" s="103" t="s">
        <v>118</v>
      </c>
      <c r="B2" s="103"/>
      <c r="C2" s="99"/>
      <c r="D2" s="99"/>
      <c r="E2" s="101"/>
    </row>
    <row r="3" spans="1:12" ht="12.75">
      <c r="A3" s="212" t="s">
        <v>79</v>
      </c>
      <c r="B3" s="212" t="s">
        <v>80</v>
      </c>
      <c r="C3" s="213" t="s">
        <v>1</v>
      </c>
      <c r="D3" s="214" t="s">
        <v>2</v>
      </c>
      <c r="E3" s="215"/>
      <c r="F3" s="216"/>
      <c r="G3" s="215" t="s">
        <v>3</v>
      </c>
      <c r="H3" s="217"/>
      <c r="I3" s="217"/>
      <c r="J3" s="215"/>
      <c r="K3" s="215" t="s">
        <v>4</v>
      </c>
      <c r="L3" s="218" t="s">
        <v>5</v>
      </c>
    </row>
    <row r="4" spans="1:12" ht="13.5">
      <c r="A4" s="170"/>
      <c r="B4" s="170"/>
      <c r="C4" s="171" t="s">
        <v>7</v>
      </c>
      <c r="D4" s="171" t="s">
        <v>8</v>
      </c>
      <c r="E4" s="198" t="s">
        <v>9</v>
      </c>
      <c r="F4" s="199"/>
      <c r="G4" s="200" t="s">
        <v>81</v>
      </c>
      <c r="H4" s="200" t="s">
        <v>82</v>
      </c>
      <c r="I4" s="200" t="s">
        <v>83</v>
      </c>
      <c r="J4" s="200" t="s">
        <v>84</v>
      </c>
      <c r="K4" s="200" t="s">
        <v>85</v>
      </c>
      <c r="L4" s="172"/>
    </row>
    <row r="5" spans="1:12" ht="12.75">
      <c r="A5" s="173"/>
      <c r="B5" s="173"/>
      <c r="C5" s="173"/>
      <c r="D5" s="173"/>
      <c r="E5" s="201" t="s">
        <v>24</v>
      </c>
      <c r="F5" s="202"/>
      <c r="G5" s="203"/>
      <c r="H5" s="203"/>
      <c r="I5" s="203"/>
      <c r="J5" s="203"/>
      <c r="K5" s="203"/>
      <c r="L5" s="174"/>
    </row>
    <row r="6" spans="1:15" ht="12">
      <c r="A6" s="141" t="s">
        <v>86</v>
      </c>
      <c r="B6" s="141"/>
      <c r="C6" s="126">
        <f>SUM(C7:C9)</f>
        <v>13</v>
      </c>
      <c r="D6" s="126">
        <f>SUM(D7:D9)</f>
        <v>108</v>
      </c>
      <c r="E6" s="204" t="s">
        <v>87</v>
      </c>
      <c r="F6" s="42"/>
      <c r="G6" s="126">
        <f>SUM(G7:G9)</f>
        <v>524</v>
      </c>
      <c r="H6" s="126">
        <f>SUM(H7:H9)</f>
        <v>496</v>
      </c>
      <c r="I6" s="126">
        <f>SUM(I7:I9)</f>
        <v>465</v>
      </c>
      <c r="J6" s="126">
        <f>SUM(J7:J9)</f>
        <v>460</v>
      </c>
      <c r="K6" s="126">
        <f>SUM(K7:K9)</f>
        <v>485</v>
      </c>
      <c r="L6" s="126">
        <f>SUM(G6:K6)</f>
        <v>2430</v>
      </c>
      <c r="O6" s="183"/>
    </row>
    <row r="7" spans="1:15" ht="12">
      <c r="A7" s="205"/>
      <c r="B7" s="146" t="s">
        <v>88</v>
      </c>
      <c r="C7" s="206">
        <v>3</v>
      </c>
      <c r="D7" s="206">
        <v>31</v>
      </c>
      <c r="E7" s="204"/>
      <c r="F7" s="42">
        <f>SUM(F8:F10)</f>
        <v>0</v>
      </c>
      <c r="G7" s="206">
        <v>151</v>
      </c>
      <c r="H7" s="206">
        <v>133</v>
      </c>
      <c r="I7" s="206">
        <v>128</v>
      </c>
      <c r="J7" s="206">
        <v>129</v>
      </c>
      <c r="K7" s="206">
        <v>136</v>
      </c>
      <c r="L7" s="206"/>
      <c r="N7" s="206"/>
      <c r="O7" s="183"/>
    </row>
    <row r="8" spans="1:15" ht="12">
      <c r="A8" s="207"/>
      <c r="B8" s="146" t="s">
        <v>89</v>
      </c>
      <c r="C8" s="206">
        <v>7</v>
      </c>
      <c r="D8" s="206">
        <v>51</v>
      </c>
      <c r="E8" s="204"/>
      <c r="F8" s="95"/>
      <c r="G8" s="206">
        <v>257</v>
      </c>
      <c r="H8" s="206">
        <v>234</v>
      </c>
      <c r="I8" s="206">
        <v>230</v>
      </c>
      <c r="J8" s="206">
        <v>223</v>
      </c>
      <c r="K8" s="206">
        <v>233</v>
      </c>
      <c r="L8" s="127"/>
      <c r="N8" s="127"/>
      <c r="O8" s="183"/>
    </row>
    <row r="9" spans="1:15" ht="12">
      <c r="A9" s="207"/>
      <c r="B9" s="146" t="s">
        <v>90</v>
      </c>
      <c r="C9" s="206">
        <v>3</v>
      </c>
      <c r="D9" s="206">
        <v>26</v>
      </c>
      <c r="E9" s="204"/>
      <c r="F9" s="95"/>
      <c r="G9" s="206">
        <v>116</v>
      </c>
      <c r="H9" s="206">
        <v>129</v>
      </c>
      <c r="I9" s="206">
        <v>107</v>
      </c>
      <c r="J9" s="206">
        <v>108</v>
      </c>
      <c r="K9" s="206">
        <v>116</v>
      </c>
      <c r="L9" s="206"/>
      <c r="O9" s="183"/>
    </row>
    <row r="10" spans="1:15" ht="12">
      <c r="A10" s="208" t="s">
        <v>12</v>
      </c>
      <c r="B10" s="208"/>
      <c r="C10" s="142">
        <f>SUM(C11:C13)</f>
        <v>11</v>
      </c>
      <c r="D10" s="142">
        <f>SUM(D11:D13)</f>
        <v>112</v>
      </c>
      <c r="E10" s="204" t="s">
        <v>87</v>
      </c>
      <c r="F10" s="95"/>
      <c r="G10" s="142">
        <f>SUM(G11:G13)</f>
        <v>508</v>
      </c>
      <c r="H10" s="142">
        <f>SUM(H11:H13)</f>
        <v>516</v>
      </c>
      <c r="I10" s="142">
        <f>SUM(I11:I13)</f>
        <v>502</v>
      </c>
      <c r="J10" s="142">
        <f>SUM(J11:J13)</f>
        <v>494</v>
      </c>
      <c r="K10" s="142">
        <f>SUM(K11:K13)</f>
        <v>472</v>
      </c>
      <c r="L10" s="142">
        <f>SUM(G10:K10)</f>
        <v>2492</v>
      </c>
      <c r="O10" s="183"/>
    </row>
    <row r="11" spans="1:15" ht="12">
      <c r="A11" s="205"/>
      <c r="B11" s="146" t="s">
        <v>91</v>
      </c>
      <c r="C11" s="206">
        <v>5</v>
      </c>
      <c r="D11" s="206">
        <v>57</v>
      </c>
      <c r="E11" s="204"/>
      <c r="F11" s="42">
        <f>SUM(F12:F13)</f>
        <v>0</v>
      </c>
      <c r="G11" s="206">
        <v>266</v>
      </c>
      <c r="H11" s="206">
        <v>259</v>
      </c>
      <c r="I11" s="206">
        <v>253</v>
      </c>
      <c r="J11" s="206">
        <v>253</v>
      </c>
      <c r="K11" s="206">
        <v>243</v>
      </c>
      <c r="L11" s="206"/>
      <c r="O11" s="183"/>
    </row>
    <row r="12" spans="1:15" ht="12">
      <c r="A12" s="207"/>
      <c r="B12" s="146" t="s">
        <v>92</v>
      </c>
      <c r="C12" s="206">
        <v>4</v>
      </c>
      <c r="D12" s="206">
        <v>34</v>
      </c>
      <c r="E12" s="204"/>
      <c r="F12" s="95"/>
      <c r="G12" s="206">
        <v>156</v>
      </c>
      <c r="H12" s="206">
        <v>156</v>
      </c>
      <c r="I12" s="206">
        <v>162</v>
      </c>
      <c r="J12" s="206">
        <v>157</v>
      </c>
      <c r="K12" s="206">
        <v>143</v>
      </c>
      <c r="L12" s="206"/>
      <c r="O12" s="183"/>
    </row>
    <row r="13" spans="1:15" ht="12">
      <c r="A13" s="207"/>
      <c r="B13" s="146" t="s">
        <v>93</v>
      </c>
      <c r="C13" s="206">
        <v>2</v>
      </c>
      <c r="D13" s="206">
        <v>21</v>
      </c>
      <c r="E13" s="204"/>
      <c r="F13" s="95"/>
      <c r="G13" s="206">
        <v>86</v>
      </c>
      <c r="H13" s="206">
        <v>101</v>
      </c>
      <c r="I13" s="206">
        <v>87</v>
      </c>
      <c r="J13" s="206">
        <v>84</v>
      </c>
      <c r="K13" s="206">
        <v>86</v>
      </c>
      <c r="L13" s="206"/>
      <c r="O13" s="183"/>
    </row>
    <row r="14" spans="1:15" ht="12">
      <c r="A14" s="208" t="s">
        <v>94</v>
      </c>
      <c r="B14" s="208"/>
      <c r="C14" s="142">
        <f>SUM(C15:C18)</f>
        <v>14</v>
      </c>
      <c r="D14" s="142">
        <f>SUM(D15:D18)</f>
        <v>129</v>
      </c>
      <c r="E14" s="204" t="s">
        <v>87</v>
      </c>
      <c r="F14" s="42">
        <f>SUM(F15:F16)</f>
        <v>0</v>
      </c>
      <c r="G14" s="142">
        <f>SUM(G15:G18)</f>
        <v>509</v>
      </c>
      <c r="H14" s="142">
        <f>SUM(H15:H18)</f>
        <v>592</v>
      </c>
      <c r="I14" s="142">
        <f>SUM(I15:I18)</f>
        <v>574</v>
      </c>
      <c r="J14" s="142">
        <f>SUM(J15:J18)</f>
        <v>547</v>
      </c>
      <c r="K14" s="142">
        <f>SUM(K15:K18)</f>
        <v>627</v>
      </c>
      <c r="L14" s="142">
        <f>SUM(G14:K14)</f>
        <v>2849</v>
      </c>
      <c r="O14" s="183"/>
    </row>
    <row r="15" spans="1:18" ht="12">
      <c r="A15" s="207"/>
      <c r="B15" s="146" t="s">
        <v>95</v>
      </c>
      <c r="C15" s="206">
        <v>5</v>
      </c>
      <c r="D15" s="206">
        <v>48</v>
      </c>
      <c r="E15" s="204"/>
      <c r="F15" s="95"/>
      <c r="G15" s="206">
        <v>208</v>
      </c>
      <c r="H15" s="206">
        <v>238</v>
      </c>
      <c r="I15" s="206">
        <v>222</v>
      </c>
      <c r="J15" s="206">
        <v>208</v>
      </c>
      <c r="K15" s="206">
        <v>236</v>
      </c>
      <c r="L15" s="206"/>
      <c r="O15" s="183"/>
      <c r="R15" s="206"/>
    </row>
    <row r="16" spans="1:18" ht="12">
      <c r="A16" s="207"/>
      <c r="B16" s="146" t="s">
        <v>96</v>
      </c>
      <c r="C16" s="206">
        <v>3</v>
      </c>
      <c r="D16" s="206">
        <v>20</v>
      </c>
      <c r="E16" s="204"/>
      <c r="F16" s="95"/>
      <c r="G16" s="206">
        <v>56</v>
      </c>
      <c r="H16" s="206">
        <v>85</v>
      </c>
      <c r="I16" s="206">
        <v>73</v>
      </c>
      <c r="J16" s="206">
        <v>81</v>
      </c>
      <c r="K16" s="206">
        <v>91</v>
      </c>
      <c r="L16" s="206"/>
      <c r="O16" s="183"/>
      <c r="R16" s="206"/>
    </row>
    <row r="17" spans="1:15" ht="12">
      <c r="A17" s="205"/>
      <c r="B17" s="146" t="s">
        <v>97</v>
      </c>
      <c r="C17" s="206">
        <v>3</v>
      </c>
      <c r="D17" s="206">
        <v>31</v>
      </c>
      <c r="E17" s="204"/>
      <c r="F17" s="63"/>
      <c r="G17" s="206">
        <v>123</v>
      </c>
      <c r="H17" s="206">
        <v>117</v>
      </c>
      <c r="I17" s="206">
        <v>135</v>
      </c>
      <c r="J17" s="206">
        <v>130</v>
      </c>
      <c r="K17" s="206">
        <v>148</v>
      </c>
      <c r="L17" s="206"/>
      <c r="O17" s="183"/>
    </row>
    <row r="18" spans="1:15" ht="12">
      <c r="A18" s="205"/>
      <c r="B18" s="146" t="s">
        <v>98</v>
      </c>
      <c r="C18" s="206">
        <v>3</v>
      </c>
      <c r="D18" s="206">
        <v>30</v>
      </c>
      <c r="E18" s="204"/>
      <c r="F18" s="42">
        <f>SUM(F19:F21)</f>
        <v>0</v>
      </c>
      <c r="G18" s="206">
        <v>122</v>
      </c>
      <c r="H18" s="206">
        <v>152</v>
      </c>
      <c r="I18" s="206">
        <v>144</v>
      </c>
      <c r="J18" s="206">
        <v>128</v>
      </c>
      <c r="K18" s="206">
        <v>152</v>
      </c>
      <c r="L18" s="206"/>
      <c r="O18" s="183"/>
    </row>
    <row r="19" spans="1:15" ht="12">
      <c r="A19" s="141" t="s">
        <v>99</v>
      </c>
      <c r="B19" s="141"/>
      <c r="C19" s="126">
        <f>SUM(C20:C21)</f>
        <v>10</v>
      </c>
      <c r="D19" s="126">
        <f>SUM(D20:D21)</f>
        <v>112</v>
      </c>
      <c r="E19" s="204" t="s">
        <v>87</v>
      </c>
      <c r="F19" s="95"/>
      <c r="G19" s="126">
        <f>SUM(G20:G21)</f>
        <v>476</v>
      </c>
      <c r="H19" s="126">
        <f>SUM(H20:H21)</f>
        <v>440</v>
      </c>
      <c r="I19" s="126">
        <f>SUM(I20:I21)</f>
        <v>449</v>
      </c>
      <c r="J19" s="126">
        <f>SUM(J20:J21)</f>
        <v>481</v>
      </c>
      <c r="K19" s="126">
        <f>SUM(K20:K21)</f>
        <v>469</v>
      </c>
      <c r="L19" s="126">
        <f>SUM(G19:K19)</f>
        <v>2315</v>
      </c>
      <c r="O19" s="183"/>
    </row>
    <row r="20" spans="1:15" ht="12">
      <c r="A20" s="207"/>
      <c r="B20" s="146" t="s">
        <v>100</v>
      </c>
      <c r="C20" s="206">
        <v>5</v>
      </c>
      <c r="D20" s="206">
        <v>51</v>
      </c>
      <c r="E20" s="204"/>
      <c r="F20" s="95"/>
      <c r="G20" s="206">
        <v>213</v>
      </c>
      <c r="H20" s="206">
        <v>203</v>
      </c>
      <c r="I20" s="206">
        <v>213</v>
      </c>
      <c r="J20" s="206">
        <v>212</v>
      </c>
      <c r="K20" s="206">
        <v>203</v>
      </c>
      <c r="L20" s="206"/>
      <c r="O20" s="183"/>
    </row>
    <row r="21" spans="1:15" ht="12">
      <c r="A21" s="207"/>
      <c r="B21" s="146" t="s">
        <v>101</v>
      </c>
      <c r="C21" s="206">
        <v>5</v>
      </c>
      <c r="D21" s="206">
        <v>61</v>
      </c>
      <c r="E21" s="204"/>
      <c r="F21" s="95"/>
      <c r="G21" s="206">
        <v>263</v>
      </c>
      <c r="H21" s="206">
        <v>237</v>
      </c>
      <c r="I21" s="206">
        <v>236</v>
      </c>
      <c r="J21" s="206">
        <v>269</v>
      </c>
      <c r="K21" s="206">
        <v>266</v>
      </c>
      <c r="L21" s="206"/>
      <c r="O21" s="183"/>
    </row>
    <row r="22" spans="1:15" ht="12">
      <c r="A22" s="208" t="s">
        <v>16</v>
      </c>
      <c r="B22" s="208"/>
      <c r="C22" s="126">
        <f>SUM(C23:C26)</f>
        <v>11</v>
      </c>
      <c r="D22" s="126">
        <f>SUM(D23:D26)</f>
        <v>117</v>
      </c>
      <c r="E22" s="204" t="s">
        <v>87</v>
      </c>
      <c r="F22" s="42">
        <f>SUM(F23:F24)</f>
        <v>0</v>
      </c>
      <c r="G22" s="126">
        <f>SUM(G23:G26)</f>
        <v>518</v>
      </c>
      <c r="H22" s="126">
        <f>SUM(H23:H26)</f>
        <v>497</v>
      </c>
      <c r="I22" s="126">
        <f>SUM(I23:I26)</f>
        <v>517</v>
      </c>
      <c r="J22" s="126">
        <f>SUM(J23:J26)</f>
        <v>502</v>
      </c>
      <c r="K22" s="126">
        <f>SUM(K23:K26)</f>
        <v>507</v>
      </c>
      <c r="L22" s="126">
        <f>SUM(G22:K22)</f>
        <v>2541</v>
      </c>
      <c r="O22" s="183"/>
    </row>
    <row r="23" spans="1:15" ht="12">
      <c r="A23" s="207"/>
      <c r="B23" s="146" t="s">
        <v>102</v>
      </c>
      <c r="C23" s="206">
        <v>2</v>
      </c>
      <c r="D23" s="206">
        <v>18</v>
      </c>
      <c r="E23" s="204"/>
      <c r="F23" s="95"/>
      <c r="G23" s="206">
        <v>83</v>
      </c>
      <c r="H23" s="206">
        <v>66</v>
      </c>
      <c r="I23" s="206">
        <v>86</v>
      </c>
      <c r="J23" s="206">
        <v>89</v>
      </c>
      <c r="K23" s="206">
        <v>72</v>
      </c>
      <c r="L23" s="206"/>
      <c r="O23" s="183"/>
    </row>
    <row r="24" spans="1:15" ht="12">
      <c r="A24" s="207"/>
      <c r="B24" s="146" t="s">
        <v>103</v>
      </c>
      <c r="C24" s="206">
        <v>1</v>
      </c>
      <c r="D24" s="206">
        <v>20</v>
      </c>
      <c r="E24" s="204"/>
      <c r="F24" s="95"/>
      <c r="G24" s="206">
        <v>93</v>
      </c>
      <c r="H24" s="206">
        <v>89</v>
      </c>
      <c r="I24" s="206">
        <v>88</v>
      </c>
      <c r="J24" s="206">
        <v>95</v>
      </c>
      <c r="K24" s="206">
        <v>92</v>
      </c>
      <c r="L24" s="206"/>
      <c r="O24" s="183"/>
    </row>
    <row r="25" spans="1:15" ht="12">
      <c r="A25" s="205"/>
      <c r="B25" s="146" t="s">
        <v>104</v>
      </c>
      <c r="C25" s="206">
        <v>2</v>
      </c>
      <c r="D25" s="206">
        <v>19</v>
      </c>
      <c r="E25" s="204"/>
      <c r="F25" s="42"/>
      <c r="G25" s="206">
        <v>87</v>
      </c>
      <c r="H25" s="206">
        <v>80</v>
      </c>
      <c r="I25" s="206">
        <v>83</v>
      </c>
      <c r="J25" s="206">
        <v>78</v>
      </c>
      <c r="K25" s="206">
        <v>69</v>
      </c>
      <c r="L25" s="206"/>
      <c r="O25" s="183"/>
    </row>
    <row r="26" spans="1:15" ht="12">
      <c r="A26" s="207"/>
      <c r="B26" s="146" t="s">
        <v>105</v>
      </c>
      <c r="C26" s="206">
        <v>6</v>
      </c>
      <c r="D26" s="206">
        <v>60</v>
      </c>
      <c r="E26" s="204"/>
      <c r="F26" s="95"/>
      <c r="G26" s="206">
        <v>255</v>
      </c>
      <c r="H26" s="206">
        <v>262</v>
      </c>
      <c r="I26" s="206">
        <v>260</v>
      </c>
      <c r="J26" s="206">
        <v>240</v>
      </c>
      <c r="K26" s="206">
        <v>274</v>
      </c>
      <c r="L26" s="206"/>
      <c r="O26" s="183"/>
    </row>
    <row r="27" spans="1:15" ht="12">
      <c r="A27" s="208" t="s">
        <v>19</v>
      </c>
      <c r="B27" s="208"/>
      <c r="C27" s="142">
        <f>SUM(C28:C29)</f>
        <v>8</v>
      </c>
      <c r="D27" s="142">
        <f>SUM(D28:D29)</f>
        <v>115</v>
      </c>
      <c r="E27" s="204" t="s">
        <v>87</v>
      </c>
      <c r="F27" s="95"/>
      <c r="G27" s="142">
        <f>SUM(G28:G29)</f>
        <v>489</v>
      </c>
      <c r="H27" s="142">
        <f>SUM(H28:H29)</f>
        <v>519</v>
      </c>
      <c r="I27" s="142">
        <f>SUM(I28:I29)</f>
        <v>482</v>
      </c>
      <c r="J27" s="142">
        <f>SUM(J28:J29)</f>
        <v>477</v>
      </c>
      <c r="K27" s="142">
        <f>SUM(K28:K29)</f>
        <v>460</v>
      </c>
      <c r="L27" s="142">
        <f>SUM(G27:K27)</f>
        <v>2427</v>
      </c>
      <c r="O27" s="183"/>
    </row>
    <row r="28" spans="1:15" ht="12">
      <c r="A28" s="205"/>
      <c r="B28" s="146" t="s">
        <v>106</v>
      </c>
      <c r="C28" s="206">
        <v>5</v>
      </c>
      <c r="D28" s="206">
        <v>66</v>
      </c>
      <c r="E28" s="204"/>
      <c r="F28" s="42"/>
      <c r="G28" s="206">
        <v>285</v>
      </c>
      <c r="H28" s="206">
        <v>290</v>
      </c>
      <c r="I28" s="206">
        <v>295</v>
      </c>
      <c r="J28" s="206">
        <v>278</v>
      </c>
      <c r="K28" s="206">
        <v>283</v>
      </c>
      <c r="L28" s="206"/>
      <c r="O28" s="183"/>
    </row>
    <row r="29" spans="1:15" ht="12">
      <c r="A29" s="207"/>
      <c r="B29" s="146" t="s">
        <v>107</v>
      </c>
      <c r="C29" s="206">
        <v>3</v>
      </c>
      <c r="D29" s="206">
        <v>49</v>
      </c>
      <c r="E29" s="204"/>
      <c r="F29" s="95"/>
      <c r="G29" s="206">
        <v>204</v>
      </c>
      <c r="H29" s="206">
        <v>229</v>
      </c>
      <c r="I29" s="206">
        <v>187</v>
      </c>
      <c r="J29" s="206">
        <v>199</v>
      </c>
      <c r="K29" s="206">
        <v>177</v>
      </c>
      <c r="L29" s="206"/>
      <c r="O29" s="183"/>
    </row>
    <row r="30" spans="1:12" ht="12">
      <c r="A30" s="209" t="s">
        <v>108</v>
      </c>
      <c r="B30" s="209"/>
      <c r="C30" s="210">
        <f>+C16+C25+C24+C17</f>
        <v>9</v>
      </c>
      <c r="D30" s="210">
        <f>+D16+D25+D24+D17</f>
        <v>90</v>
      </c>
      <c r="E30" s="204" t="s">
        <v>87</v>
      </c>
      <c r="F30" s="95"/>
      <c r="G30" s="210">
        <f>+G16+G25+G24+G17</f>
        <v>359</v>
      </c>
      <c r="H30" s="210">
        <f>+H16+H25+H24+H17</f>
        <v>371</v>
      </c>
      <c r="I30" s="210">
        <f>+I16+I25+I24+I17</f>
        <v>379</v>
      </c>
      <c r="J30" s="210">
        <f>+J16+J25+J24+J17</f>
        <v>384</v>
      </c>
      <c r="K30" s="210">
        <f>+K16+K25+K24+K17</f>
        <v>400</v>
      </c>
      <c r="L30" s="210">
        <f>SUM(G30:K30)</f>
        <v>1893</v>
      </c>
    </row>
    <row r="31" spans="1:12" ht="12">
      <c r="A31" s="209" t="s">
        <v>109</v>
      </c>
      <c r="B31" s="209"/>
      <c r="C31" s="210">
        <f>+C7+C8+C9+C11+C12+C13+C15+C18+C20+C21+C23+C26+C28+C29</f>
        <v>58</v>
      </c>
      <c r="D31" s="210">
        <f>+D7+D8+D9+D11+D12+D13+D15+D18+D20+D21+D23+D26+D28+D29</f>
        <v>603</v>
      </c>
      <c r="E31" s="204" t="s">
        <v>87</v>
      </c>
      <c r="F31" s="95"/>
      <c r="G31" s="210">
        <f>+G7+G8+G9+G11+G12+G13+G15+G18+G20+G21+G23+G26+G28+G29</f>
        <v>2665</v>
      </c>
      <c r="H31" s="210">
        <f>+H7+H8+H9+H11+H12+H13+H15+H18+H20+H21+H23+H26+H28+H29</f>
        <v>2689</v>
      </c>
      <c r="I31" s="210">
        <f>+I7+I8+I9+I11+I12+I13+I15+I18+I20+I21+I23+I26+I28+I29</f>
        <v>2610</v>
      </c>
      <c r="J31" s="210">
        <f>+J7+J8+J9+J11+J12+J13+J15+J18+J20+J21+J23+J26+J28+J29</f>
        <v>2577</v>
      </c>
      <c r="K31" s="210">
        <f>+K7+K8+K9+K11+K12+K13+K15+K18+K20+K21+K23+K26+K28+K29</f>
        <v>2620</v>
      </c>
      <c r="L31" s="210">
        <f>SUM(G31:K31)</f>
        <v>13161</v>
      </c>
    </row>
    <row r="32" spans="1:15" ht="12">
      <c r="A32" s="209" t="s">
        <v>44</v>
      </c>
      <c r="B32" s="209"/>
      <c r="C32" s="211">
        <f>+C6+C10+C14+C19+C22+C27</f>
        <v>67</v>
      </c>
      <c r="D32" s="211">
        <f>+D6+D10+D14+D19+D22+D27</f>
        <v>693</v>
      </c>
      <c r="E32" s="204" t="s">
        <v>87</v>
      </c>
      <c r="F32" s="28">
        <f>F28+F25+F22+F18+F17+F14+F11+F7+F6</f>
        <v>0</v>
      </c>
      <c r="G32" s="211">
        <f>+G6+G10+G14+G19+G22+G27</f>
        <v>3024</v>
      </c>
      <c r="H32" s="211">
        <f>+H6+H10+H14+H19+H22+H27</f>
        <v>3060</v>
      </c>
      <c r="I32" s="211">
        <f>+I6+I10+I14+I19+I22+I27</f>
        <v>2989</v>
      </c>
      <c r="J32" s="211">
        <f>+J6+J10+J14+J19+J22+J27</f>
        <v>2961</v>
      </c>
      <c r="K32" s="211">
        <f>+K6+K10+K14+K19+K22+K27</f>
        <v>3020</v>
      </c>
      <c r="L32" s="211">
        <f>SUM(G32:K32)</f>
        <v>15054</v>
      </c>
      <c r="O32" s="183"/>
    </row>
    <row r="33" spans="1:12" ht="3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2">
      <c r="A34" s="130" t="s">
        <v>46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5" ht="12">
      <c r="A35" s="130" t="s">
        <v>113</v>
      </c>
      <c r="B35" s="130"/>
      <c r="C35" s="131"/>
      <c r="D35" s="131"/>
      <c r="E35" s="131"/>
    </row>
    <row r="36" spans="1:8" ht="12">
      <c r="A36" s="130" t="s">
        <v>117</v>
      </c>
      <c r="B36" s="4"/>
      <c r="C36" s="4"/>
      <c r="D36" s="4"/>
      <c r="E36" s="4"/>
      <c r="F36" s="4"/>
      <c r="G36" s="4"/>
      <c r="H36" s="4"/>
    </row>
    <row r="37" spans="1:8" ht="12">
      <c r="A37" s="4"/>
      <c r="B37" s="4"/>
      <c r="C37" s="4"/>
      <c r="D37" s="4"/>
      <c r="E37" s="4"/>
      <c r="F37" s="4"/>
      <c r="G37" s="4"/>
      <c r="H37" s="4"/>
    </row>
    <row r="38" spans="1:8" ht="12">
      <c r="A38" s="11"/>
      <c r="B38" s="11"/>
      <c r="C38" s="42"/>
      <c r="D38" s="42"/>
      <c r="E38" s="44"/>
      <c r="F38" s="47"/>
      <c r="G38" s="46"/>
      <c r="H38" s="47"/>
    </row>
    <row r="42" spans="3:4" ht="12">
      <c r="C42" s="126"/>
      <c r="D42" s="183"/>
    </row>
    <row r="43" spans="3:4" ht="12">
      <c r="C43" s="206"/>
      <c r="D43" s="183"/>
    </row>
    <row r="44" spans="3:4" ht="12">
      <c r="C44" s="127"/>
      <c r="D44" s="183"/>
    </row>
    <row r="45" spans="3:4" ht="12">
      <c r="C45" s="206"/>
      <c r="D45" s="183"/>
    </row>
    <row r="46" spans="3:4" ht="12">
      <c r="C46" s="142"/>
      <c r="D46" s="183"/>
    </row>
    <row r="47" spans="3:4" ht="12">
      <c r="C47" s="206"/>
      <c r="D47" s="183"/>
    </row>
    <row r="48" spans="3:4" ht="12">
      <c r="C48" s="206"/>
      <c r="D48" s="183"/>
    </row>
    <row r="49" spans="3:4" ht="12">
      <c r="C49" s="206"/>
      <c r="D49" s="183"/>
    </row>
    <row r="50" spans="3:4" ht="12">
      <c r="C50" s="142"/>
      <c r="D50" s="183"/>
    </row>
    <row r="51" spans="3:4" ht="12">
      <c r="C51" s="206"/>
      <c r="D51" s="183"/>
    </row>
    <row r="52" spans="3:4" ht="12">
      <c r="C52" s="206"/>
      <c r="D52" s="183"/>
    </row>
    <row r="53" spans="3:4" ht="12">
      <c r="C53" s="206"/>
      <c r="D53" s="183"/>
    </row>
    <row r="54" spans="3:4" ht="12">
      <c r="C54" s="206"/>
      <c r="D54" s="183"/>
    </row>
    <row r="55" spans="3:4" ht="12">
      <c r="C55" s="126"/>
      <c r="D55" s="183"/>
    </row>
    <row r="56" spans="3:4" ht="12">
      <c r="C56" s="206"/>
      <c r="D56" s="183"/>
    </row>
    <row r="57" spans="3:4" ht="12">
      <c r="C57" s="206"/>
      <c r="D57" s="183"/>
    </row>
    <row r="58" spans="3:4" ht="12">
      <c r="C58" s="126"/>
      <c r="D58" s="183"/>
    </row>
    <row r="59" spans="3:4" ht="12">
      <c r="C59" s="206"/>
      <c r="D59" s="183"/>
    </row>
    <row r="60" spans="3:4" ht="12">
      <c r="C60" s="206"/>
      <c r="D60" s="183"/>
    </row>
    <row r="61" spans="3:4" ht="12">
      <c r="C61" s="206"/>
      <c r="D61" s="183"/>
    </row>
    <row r="62" spans="3:4" ht="12">
      <c r="C62" s="206"/>
      <c r="D62" s="183"/>
    </row>
    <row r="63" spans="3:4" ht="12">
      <c r="C63" s="142"/>
      <c r="D63" s="183"/>
    </row>
    <row r="64" spans="3:4" ht="12">
      <c r="C64" s="206"/>
      <c r="D64" s="183"/>
    </row>
    <row r="65" spans="3:4" ht="12">
      <c r="C65" s="206"/>
      <c r="D65" s="183"/>
    </row>
    <row r="66" spans="3:4" ht="12">
      <c r="C66" s="210"/>
      <c r="D66" s="183"/>
    </row>
    <row r="67" spans="3:4" ht="12">
      <c r="C67" s="210"/>
      <c r="D67" s="183"/>
    </row>
    <row r="68" spans="3:4" ht="12">
      <c r="C68" s="211"/>
      <c r="D68" s="18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&amp;R420030.xls</oddHeader>
    <oddFooter>&amp;LComune di Bologna - Dipartimento Programmazione</oddFooter>
  </headerFooter>
  <ignoredErrors>
    <ignoredError sqref="C6:L3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N35" sqref="A1:N35"/>
    </sheetView>
  </sheetViews>
  <sheetFormatPr defaultColWidth="9.00390625" defaultRowHeight="12"/>
  <cols>
    <col min="1" max="1" width="18.125" style="0" customWidth="1"/>
    <col min="2" max="2" width="7.625" style="0" customWidth="1"/>
    <col min="4" max="4" width="11.25390625" style="0" customWidth="1"/>
    <col min="5" max="5" width="0.875" style="0" customWidth="1"/>
    <col min="6" max="10" width="10.875" style="0" customWidth="1"/>
    <col min="11" max="11" width="10.625" style="0" customWidth="1"/>
    <col min="12" max="12" width="12.125" style="0" customWidth="1"/>
  </cols>
  <sheetData>
    <row r="1" spans="1:14" ht="15">
      <c r="A1" s="99" t="s">
        <v>53</v>
      </c>
      <c r="B1" s="99"/>
      <c r="C1" s="99"/>
      <c r="D1" s="99"/>
      <c r="E1" s="99"/>
      <c r="F1" s="99"/>
      <c r="G1" s="102" t="s">
        <v>22</v>
      </c>
      <c r="H1" s="101"/>
      <c r="I1" s="101"/>
      <c r="J1" s="101"/>
      <c r="K1" s="101"/>
      <c r="L1" s="101"/>
      <c r="M1" s="100"/>
      <c r="N1" s="100"/>
    </row>
    <row r="2" spans="1:14" ht="15">
      <c r="A2" s="103" t="s">
        <v>59</v>
      </c>
      <c r="B2" s="99"/>
      <c r="C2" s="99"/>
      <c r="D2" s="99"/>
      <c r="E2" s="99"/>
      <c r="F2" s="99"/>
      <c r="G2" s="102"/>
      <c r="H2" s="101"/>
      <c r="I2" s="101"/>
      <c r="J2" s="101"/>
      <c r="K2" s="101"/>
      <c r="L2" s="101"/>
      <c r="M2" s="100"/>
      <c r="N2" s="100"/>
    </row>
    <row r="3" spans="1:14" ht="12">
      <c r="A3" s="133" t="s">
        <v>0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134" t="s">
        <v>9</v>
      </c>
      <c r="M3" s="100"/>
      <c r="N3" s="100"/>
    </row>
    <row r="4" spans="1:14" ht="13.5">
      <c r="A4" s="135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100"/>
      <c r="L4" s="136" t="s">
        <v>10</v>
      </c>
      <c r="M4" s="100"/>
      <c r="N4" s="100"/>
    </row>
    <row r="5" spans="1:14" ht="12">
      <c r="A5" s="121"/>
      <c r="B5" s="137"/>
      <c r="C5" s="137"/>
      <c r="D5" s="119" t="s">
        <v>10</v>
      </c>
      <c r="E5" s="120"/>
      <c r="F5" s="121"/>
      <c r="G5" s="121"/>
      <c r="H5" s="121"/>
      <c r="I5" s="121"/>
      <c r="J5" s="121"/>
      <c r="K5" s="122"/>
      <c r="L5" s="124"/>
      <c r="M5" s="100"/>
      <c r="N5" s="100"/>
    </row>
    <row r="6" spans="1:14" ht="12">
      <c r="A6" s="138" t="s">
        <v>11</v>
      </c>
      <c r="B6" s="23">
        <v>7</v>
      </c>
      <c r="C6" s="23">
        <v>49</v>
      </c>
      <c r="D6" s="24">
        <v>39</v>
      </c>
      <c r="E6" s="23"/>
      <c r="F6" s="23">
        <v>194</v>
      </c>
      <c r="G6" s="23">
        <v>196</v>
      </c>
      <c r="H6" s="23">
        <v>176</v>
      </c>
      <c r="I6" s="23">
        <v>179</v>
      </c>
      <c r="J6" s="23">
        <v>180</v>
      </c>
      <c r="K6" s="17">
        <v>925</v>
      </c>
      <c r="L6" s="24">
        <v>750</v>
      </c>
      <c r="M6" s="100"/>
      <c r="N6" s="100"/>
    </row>
    <row r="7" spans="1:14" ht="12">
      <c r="A7" s="139" t="s">
        <v>12</v>
      </c>
      <c r="B7" s="23">
        <v>11</v>
      </c>
      <c r="C7" s="23">
        <v>98</v>
      </c>
      <c r="D7" s="24">
        <v>64</v>
      </c>
      <c r="E7" s="127"/>
      <c r="F7" s="23">
        <v>454</v>
      </c>
      <c r="G7" s="23">
        <v>449</v>
      </c>
      <c r="H7" s="23">
        <v>425</v>
      </c>
      <c r="I7" s="23">
        <v>413</v>
      </c>
      <c r="J7" s="23">
        <v>420</v>
      </c>
      <c r="K7" s="140">
        <v>2161</v>
      </c>
      <c r="L7" s="24">
        <v>1378</v>
      </c>
      <c r="M7" s="100"/>
      <c r="N7" s="100"/>
    </row>
    <row r="8" spans="1:14" ht="12">
      <c r="A8" s="139" t="s">
        <v>13</v>
      </c>
      <c r="B8" s="23">
        <v>5</v>
      </c>
      <c r="C8" s="23">
        <v>51</v>
      </c>
      <c r="D8" s="24">
        <v>27</v>
      </c>
      <c r="E8" s="127"/>
      <c r="F8" s="23">
        <v>211</v>
      </c>
      <c r="G8" s="23">
        <v>208</v>
      </c>
      <c r="H8" s="23">
        <v>212</v>
      </c>
      <c r="I8" s="23">
        <v>174</v>
      </c>
      <c r="J8" s="23">
        <v>206</v>
      </c>
      <c r="K8" s="140">
        <v>1011</v>
      </c>
      <c r="L8" s="24">
        <v>565</v>
      </c>
      <c r="M8" s="100"/>
      <c r="N8" s="100"/>
    </row>
    <row r="9" spans="1:14" ht="12">
      <c r="A9" s="139" t="s">
        <v>14</v>
      </c>
      <c r="B9" s="23">
        <v>6</v>
      </c>
      <c r="C9" s="23">
        <v>47</v>
      </c>
      <c r="D9" s="24">
        <v>26</v>
      </c>
      <c r="E9" s="127"/>
      <c r="F9" s="23">
        <v>181</v>
      </c>
      <c r="G9" s="23">
        <v>204</v>
      </c>
      <c r="H9" s="23">
        <v>188</v>
      </c>
      <c r="I9" s="23">
        <v>195</v>
      </c>
      <c r="J9" s="23">
        <v>169</v>
      </c>
      <c r="K9" s="140">
        <v>937</v>
      </c>
      <c r="L9" s="24">
        <v>472</v>
      </c>
      <c r="M9" s="100"/>
      <c r="N9" s="100"/>
    </row>
    <row r="10" spans="1:14" ht="12">
      <c r="A10" s="139" t="s">
        <v>15</v>
      </c>
      <c r="B10" s="23">
        <v>5</v>
      </c>
      <c r="C10" s="23">
        <v>45</v>
      </c>
      <c r="D10" s="24">
        <v>33</v>
      </c>
      <c r="E10" s="127"/>
      <c r="F10" s="23">
        <v>193</v>
      </c>
      <c r="G10" s="23">
        <v>179</v>
      </c>
      <c r="H10" s="23">
        <v>199</v>
      </c>
      <c r="I10" s="23">
        <v>163</v>
      </c>
      <c r="J10" s="23">
        <v>166</v>
      </c>
      <c r="K10" s="140">
        <v>900</v>
      </c>
      <c r="L10" s="24">
        <v>677</v>
      </c>
      <c r="M10" s="100"/>
      <c r="N10" s="100"/>
    </row>
    <row r="11" spans="1:14" ht="12">
      <c r="A11" s="139" t="s">
        <v>16</v>
      </c>
      <c r="B11" s="23">
        <v>12</v>
      </c>
      <c r="C11" s="23">
        <v>109</v>
      </c>
      <c r="D11" s="24">
        <v>36</v>
      </c>
      <c r="E11" s="127"/>
      <c r="F11" s="23">
        <v>440</v>
      </c>
      <c r="G11" s="23">
        <v>485</v>
      </c>
      <c r="H11" s="23">
        <v>457</v>
      </c>
      <c r="I11" s="23">
        <v>439</v>
      </c>
      <c r="J11" s="23">
        <v>437</v>
      </c>
      <c r="K11" s="140">
        <v>2258</v>
      </c>
      <c r="L11" s="24">
        <v>762</v>
      </c>
      <c r="M11" s="100"/>
      <c r="N11" s="100"/>
    </row>
    <row r="12" spans="1:14" ht="12">
      <c r="A12" s="139" t="s">
        <v>17</v>
      </c>
      <c r="B12" s="23">
        <v>8</v>
      </c>
      <c r="C12" s="23">
        <v>73</v>
      </c>
      <c r="D12" s="24">
        <v>37</v>
      </c>
      <c r="E12" s="127"/>
      <c r="F12" s="23">
        <v>287</v>
      </c>
      <c r="G12" s="23">
        <v>284</v>
      </c>
      <c r="H12" s="23">
        <v>256</v>
      </c>
      <c r="I12" s="23">
        <v>282</v>
      </c>
      <c r="J12" s="23">
        <v>266</v>
      </c>
      <c r="K12" s="140">
        <v>1375</v>
      </c>
      <c r="L12" s="24">
        <v>736</v>
      </c>
      <c r="M12" s="100"/>
      <c r="N12" s="100"/>
    </row>
    <row r="13" spans="1:14" ht="12">
      <c r="A13" s="139" t="s">
        <v>18</v>
      </c>
      <c r="B13" s="23">
        <v>8</v>
      </c>
      <c r="C13" s="23">
        <v>66</v>
      </c>
      <c r="D13" s="24">
        <v>41</v>
      </c>
      <c r="E13" s="127"/>
      <c r="F13" s="23">
        <v>299</v>
      </c>
      <c r="G13" s="23">
        <v>256</v>
      </c>
      <c r="H13" s="23">
        <v>257</v>
      </c>
      <c r="I13" s="23">
        <v>302</v>
      </c>
      <c r="J13" s="23">
        <v>281</v>
      </c>
      <c r="K13" s="140">
        <v>1395</v>
      </c>
      <c r="L13" s="24">
        <v>898</v>
      </c>
      <c r="M13" s="100"/>
      <c r="N13" s="100"/>
    </row>
    <row r="14" spans="1:14" ht="12">
      <c r="A14" s="139" t="s">
        <v>19</v>
      </c>
      <c r="B14" s="23">
        <v>9</v>
      </c>
      <c r="C14" s="23">
        <v>81</v>
      </c>
      <c r="D14" s="24">
        <v>50</v>
      </c>
      <c r="E14" s="127"/>
      <c r="F14" s="23">
        <v>359</v>
      </c>
      <c r="G14" s="23">
        <v>380</v>
      </c>
      <c r="H14" s="23">
        <v>334</v>
      </c>
      <c r="I14" s="23">
        <v>298</v>
      </c>
      <c r="J14" s="23">
        <v>318</v>
      </c>
      <c r="K14" s="140">
        <v>1689</v>
      </c>
      <c r="L14" s="24">
        <v>1055</v>
      </c>
      <c r="M14" s="100"/>
      <c r="N14" s="100"/>
    </row>
    <row r="15" spans="1:14" ht="12.75">
      <c r="A15" s="141" t="s">
        <v>20</v>
      </c>
      <c r="B15" s="3">
        <v>71</v>
      </c>
      <c r="C15" s="3">
        <v>619</v>
      </c>
      <c r="D15" s="22">
        <v>353</v>
      </c>
      <c r="E15" s="142">
        <v>0</v>
      </c>
      <c r="F15" s="3">
        <v>2618</v>
      </c>
      <c r="G15" s="3">
        <v>2641</v>
      </c>
      <c r="H15" s="3">
        <v>2504</v>
      </c>
      <c r="I15" s="3">
        <v>2445</v>
      </c>
      <c r="J15" s="3">
        <v>2443</v>
      </c>
      <c r="K15" s="142">
        <v>12651</v>
      </c>
      <c r="L15" s="19">
        <v>7293</v>
      </c>
      <c r="M15" s="100"/>
      <c r="N15" s="100"/>
    </row>
    <row r="16" spans="1:14" ht="3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00"/>
      <c r="N16" s="100"/>
    </row>
    <row r="17" spans="1:14" ht="12">
      <c r="A17" s="145" t="s">
        <v>46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0"/>
      <c r="N17" s="100"/>
    </row>
    <row r="18" spans="1:14" ht="12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ht="1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ht="1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1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ht="1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4" ht="1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ht="1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 ht="1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 ht="1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&amp;R420030.xls</oddHeader>
    <oddFooter>&amp;LComune di Bologna - Dipartimento Programmazione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N35" sqref="A1:N35"/>
    </sheetView>
  </sheetViews>
  <sheetFormatPr defaultColWidth="9.00390625" defaultRowHeight="12"/>
  <cols>
    <col min="1" max="1" width="18.125" style="0" customWidth="1"/>
    <col min="2" max="2" width="7.625" style="0" customWidth="1"/>
    <col min="4" max="4" width="11.25390625" style="0" customWidth="1"/>
    <col min="5" max="5" width="0.875" style="0" customWidth="1"/>
    <col min="6" max="10" width="10.875" style="0" customWidth="1"/>
    <col min="11" max="11" width="10.625" style="0" customWidth="1"/>
    <col min="12" max="12" width="12.125" style="0" customWidth="1"/>
  </cols>
  <sheetData>
    <row r="1" spans="1:14" ht="15">
      <c r="A1" s="99" t="s">
        <v>53</v>
      </c>
      <c r="B1" s="99"/>
      <c r="C1" s="99"/>
      <c r="D1" s="99"/>
      <c r="E1" s="99"/>
      <c r="F1" s="99"/>
      <c r="G1" s="102" t="s">
        <v>22</v>
      </c>
      <c r="H1" s="101"/>
      <c r="I1" s="101"/>
      <c r="J1" s="101"/>
      <c r="K1" s="101"/>
      <c r="L1" s="101"/>
      <c r="M1" s="100"/>
      <c r="N1" s="100"/>
    </row>
    <row r="2" spans="1:14" ht="15">
      <c r="A2" s="103" t="s">
        <v>60</v>
      </c>
      <c r="B2" s="99"/>
      <c r="C2" s="99"/>
      <c r="D2" s="99"/>
      <c r="E2" s="99"/>
      <c r="F2" s="99"/>
      <c r="G2" s="102"/>
      <c r="H2" s="101"/>
      <c r="I2" s="101"/>
      <c r="J2" s="101"/>
      <c r="K2" s="101"/>
      <c r="L2" s="101"/>
      <c r="M2" s="100"/>
      <c r="N2" s="100"/>
    </row>
    <row r="3" spans="1:14" ht="12">
      <c r="A3" s="133" t="s">
        <v>0</v>
      </c>
      <c r="B3" s="106" t="s">
        <v>1</v>
      </c>
      <c r="C3" s="107" t="s">
        <v>2</v>
      </c>
      <c r="D3" s="108"/>
      <c r="E3" s="109"/>
      <c r="F3" s="108" t="s">
        <v>3</v>
      </c>
      <c r="G3" s="110"/>
      <c r="H3" s="110"/>
      <c r="I3" s="108"/>
      <c r="J3" s="108" t="s">
        <v>4</v>
      </c>
      <c r="K3" s="111" t="s">
        <v>5</v>
      </c>
      <c r="L3" s="134" t="s">
        <v>9</v>
      </c>
      <c r="M3" s="100"/>
      <c r="N3" s="100"/>
    </row>
    <row r="4" spans="1:14" ht="13.5">
      <c r="A4" s="135"/>
      <c r="B4" s="113" t="s">
        <v>7</v>
      </c>
      <c r="C4" s="113" t="s">
        <v>8</v>
      </c>
      <c r="D4" s="114" t="s">
        <v>9</v>
      </c>
      <c r="E4" s="115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100"/>
      <c r="L4" s="136" t="s">
        <v>10</v>
      </c>
      <c r="M4" s="100"/>
      <c r="N4" s="100"/>
    </row>
    <row r="5" spans="1:14" ht="12">
      <c r="A5" s="121"/>
      <c r="B5" s="137"/>
      <c r="C5" s="137"/>
      <c r="D5" s="119" t="s">
        <v>10</v>
      </c>
      <c r="E5" s="120"/>
      <c r="F5" s="121"/>
      <c r="G5" s="121"/>
      <c r="H5" s="121"/>
      <c r="I5" s="121"/>
      <c r="J5" s="121"/>
      <c r="K5" s="122"/>
      <c r="L5" s="124"/>
      <c r="M5" s="100"/>
      <c r="N5" s="100"/>
    </row>
    <row r="6" spans="1:14" ht="12">
      <c r="A6" s="138" t="s">
        <v>11</v>
      </c>
      <c r="B6" s="23">
        <v>6</v>
      </c>
      <c r="C6" s="23">
        <v>44</v>
      </c>
      <c r="D6" s="24">
        <v>39</v>
      </c>
      <c r="E6" s="23"/>
      <c r="F6" s="23">
        <v>173</v>
      </c>
      <c r="G6" s="23">
        <v>152</v>
      </c>
      <c r="H6" s="23">
        <v>158</v>
      </c>
      <c r="I6" s="23">
        <v>166</v>
      </c>
      <c r="J6" s="23">
        <v>161</v>
      </c>
      <c r="K6" s="17">
        <v>810</v>
      </c>
      <c r="L6" s="24">
        <v>746</v>
      </c>
      <c r="M6" s="100"/>
      <c r="N6" s="100"/>
    </row>
    <row r="7" spans="1:14" ht="12">
      <c r="A7" s="139" t="s">
        <v>12</v>
      </c>
      <c r="B7" s="23">
        <v>11</v>
      </c>
      <c r="C7" s="23">
        <v>96</v>
      </c>
      <c r="D7" s="24">
        <v>62</v>
      </c>
      <c r="E7" s="127"/>
      <c r="F7" s="23">
        <v>439</v>
      </c>
      <c r="G7" s="23">
        <v>421</v>
      </c>
      <c r="H7" s="23">
        <v>412</v>
      </c>
      <c r="I7" s="23">
        <v>412</v>
      </c>
      <c r="J7" s="23">
        <v>418</v>
      </c>
      <c r="K7" s="140">
        <v>2102</v>
      </c>
      <c r="L7" s="24">
        <v>1326</v>
      </c>
      <c r="M7" s="100"/>
      <c r="N7" s="100"/>
    </row>
    <row r="8" spans="1:14" ht="12">
      <c r="A8" s="139" t="s">
        <v>13</v>
      </c>
      <c r="B8" s="23">
        <v>5</v>
      </c>
      <c r="C8" s="23">
        <v>51</v>
      </c>
      <c r="D8" s="24">
        <v>26</v>
      </c>
      <c r="E8" s="127"/>
      <c r="F8" s="23">
        <v>195</v>
      </c>
      <c r="G8" s="23">
        <v>214</v>
      </c>
      <c r="H8" s="23">
        <v>171</v>
      </c>
      <c r="I8" s="23">
        <v>209</v>
      </c>
      <c r="J8" s="23">
        <v>198</v>
      </c>
      <c r="K8" s="140">
        <v>987</v>
      </c>
      <c r="L8" s="24">
        <v>507</v>
      </c>
      <c r="M8" s="100"/>
      <c r="N8" s="100"/>
    </row>
    <row r="9" spans="1:14" ht="12">
      <c r="A9" s="139" t="s">
        <v>14</v>
      </c>
      <c r="B9" s="23">
        <v>6</v>
      </c>
      <c r="C9" s="23">
        <v>46</v>
      </c>
      <c r="D9" s="24">
        <v>27</v>
      </c>
      <c r="E9" s="127"/>
      <c r="F9" s="23">
        <v>199</v>
      </c>
      <c r="G9" s="23">
        <v>182</v>
      </c>
      <c r="H9" s="23">
        <v>195</v>
      </c>
      <c r="I9" s="23">
        <v>168</v>
      </c>
      <c r="J9" s="23">
        <v>163</v>
      </c>
      <c r="K9" s="140">
        <v>907</v>
      </c>
      <c r="L9" s="24">
        <v>541</v>
      </c>
      <c r="M9" s="100"/>
      <c r="N9" s="100"/>
    </row>
    <row r="10" spans="1:14" ht="12">
      <c r="A10" s="139" t="s">
        <v>15</v>
      </c>
      <c r="B10" s="23">
        <v>5</v>
      </c>
      <c r="C10" s="23">
        <v>45</v>
      </c>
      <c r="D10" s="24">
        <v>32</v>
      </c>
      <c r="E10" s="127"/>
      <c r="F10" s="23">
        <v>177</v>
      </c>
      <c r="G10" s="23">
        <v>188</v>
      </c>
      <c r="H10" s="23">
        <v>159</v>
      </c>
      <c r="I10" s="23">
        <v>163</v>
      </c>
      <c r="J10" s="23">
        <v>194</v>
      </c>
      <c r="K10" s="140">
        <v>881</v>
      </c>
      <c r="L10" s="24">
        <v>639</v>
      </c>
      <c r="M10" s="100"/>
      <c r="N10" s="100"/>
    </row>
    <row r="11" spans="1:14" ht="12">
      <c r="A11" s="139" t="s">
        <v>16</v>
      </c>
      <c r="B11" s="23">
        <v>12</v>
      </c>
      <c r="C11" s="23">
        <v>108</v>
      </c>
      <c r="D11" s="24">
        <v>40</v>
      </c>
      <c r="E11" s="127"/>
      <c r="F11" s="23">
        <v>470</v>
      </c>
      <c r="G11" s="23">
        <v>465</v>
      </c>
      <c r="H11" s="23">
        <v>434</v>
      </c>
      <c r="I11" s="23">
        <v>438</v>
      </c>
      <c r="J11" s="23">
        <v>487</v>
      </c>
      <c r="K11" s="140">
        <v>2294</v>
      </c>
      <c r="L11" s="24">
        <v>861</v>
      </c>
      <c r="M11" s="100"/>
      <c r="N11" s="100"/>
    </row>
    <row r="12" spans="1:14" ht="12">
      <c r="A12" s="139" t="s">
        <v>17</v>
      </c>
      <c r="B12" s="23">
        <v>8</v>
      </c>
      <c r="C12" s="23">
        <v>71</v>
      </c>
      <c r="D12" s="24">
        <v>37</v>
      </c>
      <c r="E12" s="127"/>
      <c r="F12" s="23">
        <v>284</v>
      </c>
      <c r="G12" s="23">
        <v>243</v>
      </c>
      <c r="H12" s="23">
        <v>281</v>
      </c>
      <c r="I12" s="23">
        <v>259</v>
      </c>
      <c r="J12" s="23">
        <v>260</v>
      </c>
      <c r="K12" s="140">
        <v>1327</v>
      </c>
      <c r="L12" s="24">
        <v>721</v>
      </c>
      <c r="M12" s="100"/>
      <c r="N12" s="100"/>
    </row>
    <row r="13" spans="1:14" ht="12">
      <c r="A13" s="139" t="s">
        <v>18</v>
      </c>
      <c r="B13" s="23">
        <v>8</v>
      </c>
      <c r="C13" s="23">
        <v>65</v>
      </c>
      <c r="D13" s="24">
        <v>41</v>
      </c>
      <c r="E13" s="127"/>
      <c r="F13" s="23">
        <v>248</v>
      </c>
      <c r="G13" s="23">
        <v>256</v>
      </c>
      <c r="H13" s="23">
        <v>291</v>
      </c>
      <c r="I13" s="23">
        <v>272</v>
      </c>
      <c r="J13" s="23">
        <v>270</v>
      </c>
      <c r="K13" s="140">
        <v>1337</v>
      </c>
      <c r="L13" s="24">
        <v>879</v>
      </c>
      <c r="M13" s="100"/>
      <c r="N13" s="100"/>
    </row>
    <row r="14" spans="1:14" ht="12">
      <c r="A14" s="139" t="s">
        <v>19</v>
      </c>
      <c r="B14" s="23">
        <v>9</v>
      </c>
      <c r="C14" s="23">
        <v>78</v>
      </c>
      <c r="D14" s="24">
        <v>47</v>
      </c>
      <c r="E14" s="127"/>
      <c r="F14" s="23">
        <v>366</v>
      </c>
      <c r="G14" s="23">
        <v>320</v>
      </c>
      <c r="H14" s="23">
        <v>282</v>
      </c>
      <c r="I14" s="23">
        <v>316</v>
      </c>
      <c r="J14" s="23">
        <v>332</v>
      </c>
      <c r="K14" s="140">
        <v>1616</v>
      </c>
      <c r="L14" s="24">
        <v>986</v>
      </c>
      <c r="M14" s="100"/>
      <c r="N14" s="100"/>
    </row>
    <row r="15" spans="1:14" ht="12.75">
      <c r="A15" s="141" t="s">
        <v>20</v>
      </c>
      <c r="B15" s="3">
        <v>70</v>
      </c>
      <c r="C15" s="3">
        <v>604</v>
      </c>
      <c r="D15" s="22">
        <v>351</v>
      </c>
      <c r="E15" s="142">
        <v>0</v>
      </c>
      <c r="F15" s="3">
        <v>2551</v>
      </c>
      <c r="G15" s="3">
        <v>2441</v>
      </c>
      <c r="H15" s="3">
        <v>2383</v>
      </c>
      <c r="I15" s="3">
        <v>2403</v>
      </c>
      <c r="J15" s="3">
        <v>2483</v>
      </c>
      <c r="K15" s="142">
        <v>12261</v>
      </c>
      <c r="L15" s="19">
        <v>7206</v>
      </c>
      <c r="M15" s="100"/>
      <c r="N15" s="100"/>
    </row>
    <row r="16" spans="1:14" ht="3" customHeight="1">
      <c r="A16" s="143"/>
      <c r="B16" s="144">
        <v>70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00"/>
      <c r="N16" s="100"/>
    </row>
    <row r="17" spans="1:14" ht="12">
      <c r="A17" s="145" t="s">
        <v>46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0"/>
      <c r="N17" s="100"/>
    </row>
    <row r="18" spans="1:14" ht="12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ht="1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ht="1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1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ht="1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4" ht="1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ht="1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 ht="1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 ht="1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&amp;R420030.xls</oddHeader>
    <oddFooter>&amp;LComune di Bologna - Dipartimento Programmazione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Zeros="0" zoomScale="120" zoomScaleNormal="120" zoomScalePageLayoutView="0" workbookViewId="0" topLeftCell="A4">
      <selection activeCell="C20" sqref="C20"/>
    </sheetView>
  </sheetViews>
  <sheetFormatPr defaultColWidth="9.00390625" defaultRowHeight="12"/>
  <cols>
    <col min="1" max="2" width="20.875" style="0" customWidth="1"/>
    <col min="4" max="4" width="9.875" style="0" customWidth="1"/>
    <col min="5" max="5" width="9.00390625" style="0" customWidth="1"/>
    <col min="6" max="6" width="2.00390625" style="0" customWidth="1"/>
    <col min="7" max="8" width="10.125" style="0" customWidth="1"/>
    <col min="9" max="11" width="9.125" style="0" customWidth="1"/>
  </cols>
  <sheetData>
    <row r="1" spans="1:7" ht="15">
      <c r="A1" s="99" t="s">
        <v>52</v>
      </c>
      <c r="B1" s="99"/>
      <c r="C1" s="99"/>
      <c r="D1" s="99"/>
      <c r="F1" s="101"/>
      <c r="G1" s="102" t="s">
        <v>112</v>
      </c>
    </row>
    <row r="2" spans="1:5" ht="15">
      <c r="A2" s="103" t="s">
        <v>115</v>
      </c>
      <c r="B2" s="103"/>
      <c r="C2" s="99"/>
      <c r="D2" s="99"/>
      <c r="E2" s="101"/>
    </row>
    <row r="3" spans="1:12" ht="12.75">
      <c r="A3" s="212" t="s">
        <v>79</v>
      </c>
      <c r="B3" s="212" t="s">
        <v>80</v>
      </c>
      <c r="C3" s="213" t="s">
        <v>1</v>
      </c>
      <c r="D3" s="214" t="s">
        <v>2</v>
      </c>
      <c r="E3" s="215"/>
      <c r="F3" s="216"/>
      <c r="G3" s="215" t="s">
        <v>3</v>
      </c>
      <c r="H3" s="217"/>
      <c r="I3" s="217"/>
      <c r="J3" s="215"/>
      <c r="K3" s="215" t="s">
        <v>4</v>
      </c>
      <c r="L3" s="218" t="s">
        <v>5</v>
      </c>
    </row>
    <row r="4" spans="1:12" ht="13.5">
      <c r="A4" s="170"/>
      <c r="B4" s="170"/>
      <c r="C4" s="171" t="s">
        <v>7</v>
      </c>
      <c r="D4" s="171" t="s">
        <v>8</v>
      </c>
      <c r="E4" s="198" t="s">
        <v>9</v>
      </c>
      <c r="F4" s="199"/>
      <c r="G4" s="200" t="s">
        <v>81</v>
      </c>
      <c r="H4" s="200" t="s">
        <v>82</v>
      </c>
      <c r="I4" s="200" t="s">
        <v>83</v>
      </c>
      <c r="J4" s="200" t="s">
        <v>84</v>
      </c>
      <c r="K4" s="200" t="s">
        <v>85</v>
      </c>
      <c r="L4" s="172"/>
    </row>
    <row r="5" spans="1:12" ht="12.75">
      <c r="A5" s="173"/>
      <c r="B5" s="173"/>
      <c r="C5" s="173"/>
      <c r="D5" s="173"/>
      <c r="E5" s="201" t="s">
        <v>24</v>
      </c>
      <c r="F5" s="202"/>
      <c r="G5" s="203"/>
      <c r="H5" s="203"/>
      <c r="I5" s="203"/>
      <c r="J5" s="203"/>
      <c r="K5" s="203"/>
      <c r="L5" s="174"/>
    </row>
    <row r="6" spans="1:15" ht="12">
      <c r="A6" s="141" t="s">
        <v>86</v>
      </c>
      <c r="B6" s="141"/>
      <c r="C6" s="126">
        <f>SUM(C7:C9)</f>
        <v>13</v>
      </c>
      <c r="D6" s="126">
        <f>SUM(D7:D9)</f>
        <v>108</v>
      </c>
      <c r="E6" s="204" t="s">
        <v>87</v>
      </c>
      <c r="F6" s="42"/>
      <c r="G6" s="126">
        <f>SUM(G7:G9)</f>
        <v>496</v>
      </c>
      <c r="H6" s="126">
        <f>SUM(H7:H9)</f>
        <v>461</v>
      </c>
      <c r="I6" s="126">
        <f>SUM(I7:I9)</f>
        <v>472</v>
      </c>
      <c r="J6" s="126">
        <f>SUM(J7:J9)</f>
        <v>489</v>
      </c>
      <c r="K6" s="126">
        <f>SUM(K7:K9)</f>
        <v>523</v>
      </c>
      <c r="L6" s="126">
        <f aca="true" t="shared" si="0" ref="L6:L32">SUM(G6:K6)</f>
        <v>2441</v>
      </c>
      <c r="O6" s="183"/>
    </row>
    <row r="7" spans="1:15" ht="12">
      <c r="A7" s="205"/>
      <c r="B7" s="146" t="s">
        <v>88</v>
      </c>
      <c r="C7" s="206">
        <v>3</v>
      </c>
      <c r="D7" s="206">
        <v>30</v>
      </c>
      <c r="E7" s="204" t="s">
        <v>87</v>
      </c>
      <c r="F7" s="42">
        <f>SUM(F8:F10)</f>
        <v>0</v>
      </c>
      <c r="G7" s="206">
        <v>135</v>
      </c>
      <c r="H7" s="206">
        <v>122</v>
      </c>
      <c r="I7" s="206">
        <v>135</v>
      </c>
      <c r="J7" s="206">
        <v>138</v>
      </c>
      <c r="K7" s="206">
        <v>137</v>
      </c>
      <c r="L7" s="206">
        <f t="shared" si="0"/>
        <v>667</v>
      </c>
      <c r="N7" s="206"/>
      <c r="O7" s="183"/>
    </row>
    <row r="8" spans="1:15" ht="12">
      <c r="A8" s="207"/>
      <c r="B8" s="146" t="s">
        <v>89</v>
      </c>
      <c r="C8" s="206">
        <v>7</v>
      </c>
      <c r="D8" s="206">
        <v>52</v>
      </c>
      <c r="E8" s="204" t="s">
        <v>87</v>
      </c>
      <c r="F8" s="95"/>
      <c r="G8" s="206">
        <v>235</v>
      </c>
      <c r="H8" s="206">
        <v>225</v>
      </c>
      <c r="I8" s="206">
        <v>225</v>
      </c>
      <c r="J8" s="206">
        <v>235</v>
      </c>
      <c r="K8" s="206">
        <v>263</v>
      </c>
      <c r="L8" s="127">
        <f t="shared" si="0"/>
        <v>1183</v>
      </c>
      <c r="N8" s="127"/>
      <c r="O8" s="183"/>
    </row>
    <row r="9" spans="1:15" ht="12">
      <c r="A9" s="207"/>
      <c r="B9" s="146" t="s">
        <v>90</v>
      </c>
      <c r="C9" s="206">
        <v>3</v>
      </c>
      <c r="D9" s="206">
        <v>26</v>
      </c>
      <c r="E9" s="204" t="s">
        <v>87</v>
      </c>
      <c r="F9" s="95"/>
      <c r="G9" s="206">
        <v>126</v>
      </c>
      <c r="H9" s="206">
        <v>114</v>
      </c>
      <c r="I9" s="206">
        <v>112</v>
      </c>
      <c r="J9" s="206">
        <v>116</v>
      </c>
      <c r="K9" s="206">
        <v>123</v>
      </c>
      <c r="L9" s="206">
        <f t="shared" si="0"/>
        <v>591</v>
      </c>
      <c r="O9" s="183"/>
    </row>
    <row r="10" spans="1:15" ht="12">
      <c r="A10" s="208" t="s">
        <v>12</v>
      </c>
      <c r="B10" s="208"/>
      <c r="C10" s="142">
        <f>SUM(C11:C13)</f>
        <v>11</v>
      </c>
      <c r="D10" s="142">
        <f>SUM(D11:D13)</f>
        <v>111</v>
      </c>
      <c r="E10" s="204" t="s">
        <v>87</v>
      </c>
      <c r="F10" s="95"/>
      <c r="G10" s="142">
        <f>SUM(G11:G13)</f>
        <v>524</v>
      </c>
      <c r="H10" s="142">
        <f>SUM(H11:H13)</f>
        <v>513</v>
      </c>
      <c r="I10" s="142">
        <f>SUM(I11:I13)</f>
        <v>502</v>
      </c>
      <c r="J10" s="142">
        <f>SUM(J11:J13)</f>
        <v>473</v>
      </c>
      <c r="K10" s="142">
        <f>SUM(K11:K13)</f>
        <v>513</v>
      </c>
      <c r="L10" s="142">
        <f t="shared" si="0"/>
        <v>2525</v>
      </c>
      <c r="O10" s="183"/>
    </row>
    <row r="11" spans="1:15" ht="12">
      <c r="A11" s="205"/>
      <c r="B11" s="146" t="s">
        <v>91</v>
      </c>
      <c r="C11" s="206">
        <v>5</v>
      </c>
      <c r="D11" s="206">
        <v>56</v>
      </c>
      <c r="E11" s="204" t="s">
        <v>87</v>
      </c>
      <c r="F11" s="42">
        <f>SUM(F12:F13)</f>
        <v>0</v>
      </c>
      <c r="G11" s="206">
        <v>263</v>
      </c>
      <c r="H11" s="206">
        <v>254</v>
      </c>
      <c r="I11" s="206">
        <v>256</v>
      </c>
      <c r="J11" s="206">
        <v>244</v>
      </c>
      <c r="K11" s="206">
        <v>253</v>
      </c>
      <c r="L11" s="206">
        <f t="shared" si="0"/>
        <v>1270</v>
      </c>
      <c r="O11" s="183"/>
    </row>
    <row r="12" spans="1:15" ht="12">
      <c r="A12" s="207"/>
      <c r="B12" s="146" t="s">
        <v>92</v>
      </c>
      <c r="C12" s="206">
        <v>4</v>
      </c>
      <c r="D12" s="206">
        <v>34</v>
      </c>
      <c r="E12" s="204" t="s">
        <v>87</v>
      </c>
      <c r="F12" s="95"/>
      <c r="G12" s="206">
        <v>157</v>
      </c>
      <c r="H12" s="206">
        <v>167</v>
      </c>
      <c r="I12" s="206">
        <v>159</v>
      </c>
      <c r="J12" s="206">
        <v>144</v>
      </c>
      <c r="K12" s="206">
        <v>167</v>
      </c>
      <c r="L12" s="206">
        <f t="shared" si="0"/>
        <v>794</v>
      </c>
      <c r="O12" s="183"/>
    </row>
    <row r="13" spans="1:15" ht="12">
      <c r="A13" s="207"/>
      <c r="B13" s="146" t="s">
        <v>93</v>
      </c>
      <c r="C13" s="206">
        <v>2</v>
      </c>
      <c r="D13" s="206">
        <v>21</v>
      </c>
      <c r="E13" s="204" t="s">
        <v>87</v>
      </c>
      <c r="F13" s="95"/>
      <c r="G13" s="206">
        <v>104</v>
      </c>
      <c r="H13" s="206">
        <v>92</v>
      </c>
      <c r="I13" s="206">
        <v>87</v>
      </c>
      <c r="J13" s="206">
        <v>85</v>
      </c>
      <c r="K13" s="206">
        <v>93</v>
      </c>
      <c r="L13" s="206">
        <f t="shared" si="0"/>
        <v>461</v>
      </c>
      <c r="O13" s="183"/>
    </row>
    <row r="14" spans="1:15" ht="12">
      <c r="A14" s="208" t="s">
        <v>94</v>
      </c>
      <c r="B14" s="208"/>
      <c r="C14" s="142">
        <f>SUM(C15:C18)</f>
        <v>14</v>
      </c>
      <c r="D14" s="142">
        <f>SUM(D15:D18)</f>
        <v>130</v>
      </c>
      <c r="E14" s="204" t="s">
        <v>87</v>
      </c>
      <c r="F14" s="42">
        <f>SUM(F15:F16)</f>
        <v>0</v>
      </c>
      <c r="G14" s="142">
        <f>SUM(G15:G18)</f>
        <v>591</v>
      </c>
      <c r="H14" s="142">
        <f>SUM(H15:H18)</f>
        <v>574</v>
      </c>
      <c r="I14" s="142">
        <f>SUM(I15:I18)</f>
        <v>542</v>
      </c>
      <c r="J14" s="142">
        <f>SUM(J15:J18)</f>
        <v>622</v>
      </c>
      <c r="K14" s="142">
        <f>SUM(K15:K18)</f>
        <v>583</v>
      </c>
      <c r="L14" s="142">
        <f t="shared" si="0"/>
        <v>2912</v>
      </c>
      <c r="O14" s="183"/>
    </row>
    <row r="15" spans="1:18" ht="12">
      <c r="A15" s="207"/>
      <c r="B15" s="146" t="s">
        <v>95</v>
      </c>
      <c r="C15" s="206">
        <v>5</v>
      </c>
      <c r="D15" s="206">
        <v>48</v>
      </c>
      <c r="E15" s="204" t="s">
        <v>87</v>
      </c>
      <c r="F15" s="95"/>
      <c r="G15" s="206">
        <v>233</v>
      </c>
      <c r="H15" s="206">
        <v>224</v>
      </c>
      <c r="I15" s="206">
        <v>209</v>
      </c>
      <c r="J15" s="206">
        <v>237</v>
      </c>
      <c r="K15" s="206">
        <v>232</v>
      </c>
      <c r="L15" s="206">
        <f t="shared" si="0"/>
        <v>1135</v>
      </c>
      <c r="O15" s="183"/>
      <c r="R15" s="206"/>
    </row>
    <row r="16" spans="1:18" ht="12">
      <c r="A16" s="207"/>
      <c r="B16" s="146" t="s">
        <v>96</v>
      </c>
      <c r="C16" s="206">
        <v>3</v>
      </c>
      <c r="D16" s="206">
        <v>21</v>
      </c>
      <c r="E16" s="204" t="s">
        <v>87</v>
      </c>
      <c r="F16" s="95"/>
      <c r="G16" s="206">
        <v>82</v>
      </c>
      <c r="H16" s="206">
        <v>73</v>
      </c>
      <c r="I16" s="206">
        <v>79</v>
      </c>
      <c r="J16" s="206">
        <v>89</v>
      </c>
      <c r="K16" s="206">
        <v>94</v>
      </c>
      <c r="L16" s="206">
        <f t="shared" si="0"/>
        <v>417</v>
      </c>
      <c r="O16" s="183"/>
      <c r="R16" s="206"/>
    </row>
    <row r="17" spans="1:15" ht="12">
      <c r="A17" s="205"/>
      <c r="B17" s="146" t="s">
        <v>97</v>
      </c>
      <c r="C17" s="206">
        <v>3</v>
      </c>
      <c r="D17" s="206">
        <v>31</v>
      </c>
      <c r="E17" s="204" t="s">
        <v>87</v>
      </c>
      <c r="F17" s="63"/>
      <c r="G17" s="206">
        <v>122</v>
      </c>
      <c r="H17" s="206">
        <v>141</v>
      </c>
      <c r="I17" s="206">
        <v>128</v>
      </c>
      <c r="J17" s="206">
        <v>147</v>
      </c>
      <c r="K17" s="206">
        <v>125</v>
      </c>
      <c r="L17" s="206">
        <f t="shared" si="0"/>
        <v>663</v>
      </c>
      <c r="O17" s="183"/>
    </row>
    <row r="18" spans="1:15" ht="12">
      <c r="A18" s="205"/>
      <c r="B18" s="146" t="s">
        <v>98</v>
      </c>
      <c r="C18" s="206">
        <v>3</v>
      </c>
      <c r="D18" s="206">
        <v>30</v>
      </c>
      <c r="E18" s="204" t="s">
        <v>87</v>
      </c>
      <c r="F18" s="42">
        <f>SUM(F19:F21)</f>
        <v>0</v>
      </c>
      <c r="G18" s="206">
        <v>154</v>
      </c>
      <c r="H18" s="206">
        <v>136</v>
      </c>
      <c r="I18" s="206">
        <v>126</v>
      </c>
      <c r="J18" s="206">
        <v>149</v>
      </c>
      <c r="K18" s="206">
        <v>132</v>
      </c>
      <c r="L18" s="206">
        <f t="shared" si="0"/>
        <v>697</v>
      </c>
      <c r="O18" s="183"/>
    </row>
    <row r="19" spans="1:15" ht="12">
      <c r="A19" s="141" t="s">
        <v>99</v>
      </c>
      <c r="B19" s="141"/>
      <c r="C19" s="126">
        <f>SUM(C20:C21)</f>
        <v>10</v>
      </c>
      <c r="D19" s="126">
        <f>SUM(D20:D21)</f>
        <v>112</v>
      </c>
      <c r="E19" s="204" t="s">
        <v>87</v>
      </c>
      <c r="F19" s="95"/>
      <c r="G19" s="126">
        <f>SUM(G20:G21)</f>
        <v>455</v>
      </c>
      <c r="H19" s="126">
        <f>SUM(H20:H21)</f>
        <v>449</v>
      </c>
      <c r="I19" s="126">
        <f>SUM(I20:I21)</f>
        <v>485</v>
      </c>
      <c r="J19" s="126">
        <f>SUM(J20:J21)</f>
        <v>467</v>
      </c>
      <c r="K19" s="126">
        <f>SUM(K20:K21)</f>
        <v>460</v>
      </c>
      <c r="L19" s="126">
        <f t="shared" si="0"/>
        <v>2316</v>
      </c>
      <c r="O19" s="183"/>
    </row>
    <row r="20" spans="1:15" ht="12">
      <c r="A20" s="207"/>
      <c r="B20" s="146" t="s">
        <v>100</v>
      </c>
      <c r="C20" s="206">
        <v>5</v>
      </c>
      <c r="D20" s="206">
        <v>51</v>
      </c>
      <c r="E20" s="204" t="s">
        <v>87</v>
      </c>
      <c r="F20" s="95"/>
      <c r="G20" s="206">
        <v>215</v>
      </c>
      <c r="H20" s="206">
        <v>217</v>
      </c>
      <c r="I20" s="206">
        <v>212</v>
      </c>
      <c r="J20" s="206">
        <v>202</v>
      </c>
      <c r="K20" s="206">
        <v>207</v>
      </c>
      <c r="L20" s="206">
        <f t="shared" si="0"/>
        <v>1053</v>
      </c>
      <c r="O20" s="183"/>
    </row>
    <row r="21" spans="1:15" ht="12">
      <c r="A21" s="207"/>
      <c r="B21" s="146" t="s">
        <v>101</v>
      </c>
      <c r="C21" s="206">
        <v>5</v>
      </c>
      <c r="D21" s="206">
        <v>61</v>
      </c>
      <c r="E21" s="204" t="s">
        <v>87</v>
      </c>
      <c r="F21" s="95"/>
      <c r="G21" s="206">
        <v>240</v>
      </c>
      <c r="H21" s="206">
        <v>232</v>
      </c>
      <c r="I21" s="206">
        <v>273</v>
      </c>
      <c r="J21" s="206">
        <v>265</v>
      </c>
      <c r="K21" s="206">
        <v>253</v>
      </c>
      <c r="L21" s="206">
        <f t="shared" si="0"/>
        <v>1263</v>
      </c>
      <c r="O21" s="183"/>
    </row>
    <row r="22" spans="1:15" ht="12">
      <c r="A22" s="208" t="s">
        <v>16</v>
      </c>
      <c r="B22" s="208"/>
      <c r="C22" s="126">
        <f>SUM(C23:C26)</f>
        <v>11</v>
      </c>
      <c r="D22" s="126">
        <f>SUM(D23:D26)</f>
        <v>115</v>
      </c>
      <c r="E22" s="204" t="s">
        <v>87</v>
      </c>
      <c r="F22" s="42">
        <f>SUM(F23:F24)</f>
        <v>0</v>
      </c>
      <c r="G22" s="126">
        <f>SUM(G23:G26)</f>
        <v>494</v>
      </c>
      <c r="H22" s="126">
        <f>SUM(H23:H26)</f>
        <v>516</v>
      </c>
      <c r="I22" s="126">
        <f>SUM(I23:I26)</f>
        <v>506</v>
      </c>
      <c r="J22" s="126">
        <f>SUM(J23:J26)</f>
        <v>503</v>
      </c>
      <c r="K22" s="126">
        <f>SUM(K23:K26)</f>
        <v>518</v>
      </c>
      <c r="L22" s="126">
        <f t="shared" si="0"/>
        <v>2537</v>
      </c>
      <c r="O22" s="183"/>
    </row>
    <row r="23" spans="1:15" ht="12">
      <c r="A23" s="207"/>
      <c r="B23" s="146" t="s">
        <v>102</v>
      </c>
      <c r="C23" s="206">
        <v>2</v>
      </c>
      <c r="D23" s="206">
        <v>18</v>
      </c>
      <c r="E23" s="204" t="s">
        <v>87</v>
      </c>
      <c r="F23" s="95"/>
      <c r="G23" s="206">
        <v>64</v>
      </c>
      <c r="H23" s="206">
        <v>89</v>
      </c>
      <c r="I23" s="206">
        <v>94</v>
      </c>
      <c r="J23" s="206">
        <v>73</v>
      </c>
      <c r="K23" s="206">
        <v>88</v>
      </c>
      <c r="L23" s="206">
        <f t="shared" si="0"/>
        <v>408</v>
      </c>
      <c r="O23" s="183"/>
    </row>
    <row r="24" spans="1:15" ht="12">
      <c r="A24" s="207"/>
      <c r="B24" s="146" t="s">
        <v>103</v>
      </c>
      <c r="C24" s="206">
        <v>1</v>
      </c>
      <c r="D24" s="206">
        <v>20</v>
      </c>
      <c r="E24" s="204" t="s">
        <v>87</v>
      </c>
      <c r="F24" s="95"/>
      <c r="G24" s="206">
        <v>88</v>
      </c>
      <c r="H24" s="206">
        <v>84</v>
      </c>
      <c r="I24" s="206">
        <v>94</v>
      </c>
      <c r="J24" s="206">
        <v>88</v>
      </c>
      <c r="K24" s="206">
        <v>101</v>
      </c>
      <c r="L24" s="206">
        <f t="shared" si="0"/>
        <v>455</v>
      </c>
      <c r="O24" s="183"/>
    </row>
    <row r="25" spans="1:15" ht="12">
      <c r="A25" s="205"/>
      <c r="B25" s="146" t="s">
        <v>104</v>
      </c>
      <c r="C25" s="206">
        <v>2</v>
      </c>
      <c r="D25" s="206">
        <v>19</v>
      </c>
      <c r="E25" s="204" t="s">
        <v>87</v>
      </c>
      <c r="F25" s="42">
        <f>SUM(F26:F27)</f>
        <v>0</v>
      </c>
      <c r="G25" s="206">
        <v>80</v>
      </c>
      <c r="H25" s="206">
        <v>83</v>
      </c>
      <c r="I25" s="206">
        <v>79</v>
      </c>
      <c r="J25" s="206">
        <v>69</v>
      </c>
      <c r="K25" s="206">
        <v>82</v>
      </c>
      <c r="L25" s="206">
        <f t="shared" si="0"/>
        <v>393</v>
      </c>
      <c r="O25" s="183"/>
    </row>
    <row r="26" spans="1:15" ht="12">
      <c r="A26" s="207"/>
      <c r="B26" s="146" t="s">
        <v>105</v>
      </c>
      <c r="C26" s="206">
        <v>6</v>
      </c>
      <c r="D26" s="206">
        <v>58</v>
      </c>
      <c r="E26" s="204" t="s">
        <v>87</v>
      </c>
      <c r="F26" s="95"/>
      <c r="G26" s="206">
        <v>262</v>
      </c>
      <c r="H26" s="206">
        <v>260</v>
      </c>
      <c r="I26" s="206">
        <v>239</v>
      </c>
      <c r="J26" s="206">
        <v>273</v>
      </c>
      <c r="K26" s="206">
        <v>247</v>
      </c>
      <c r="L26" s="206">
        <f t="shared" si="0"/>
        <v>1281</v>
      </c>
      <c r="O26" s="183"/>
    </row>
    <row r="27" spans="1:15" ht="12">
      <c r="A27" s="208" t="s">
        <v>19</v>
      </c>
      <c r="B27" s="208"/>
      <c r="C27" s="142">
        <f>SUM(C28:C29)</f>
        <v>8</v>
      </c>
      <c r="D27" s="142">
        <f>SUM(D28:D29)</f>
        <v>113</v>
      </c>
      <c r="E27" s="204" t="s">
        <v>87</v>
      </c>
      <c r="F27" s="95"/>
      <c r="G27" s="142">
        <f>SUM(G28:G29)</f>
        <v>515</v>
      </c>
      <c r="H27" s="142">
        <f>SUM(H28:H29)</f>
        <v>460</v>
      </c>
      <c r="I27" s="142">
        <f>SUM(I28:I29)</f>
        <v>471</v>
      </c>
      <c r="J27" s="142">
        <f>SUM(J28:J29)</f>
        <v>462</v>
      </c>
      <c r="K27" s="142">
        <f>SUM(K28:K29)</f>
        <v>492</v>
      </c>
      <c r="L27" s="142">
        <f t="shared" si="0"/>
        <v>2400</v>
      </c>
      <c r="O27" s="183"/>
    </row>
    <row r="28" spans="1:15" ht="12">
      <c r="A28" s="205"/>
      <c r="B28" s="146" t="s">
        <v>106</v>
      </c>
      <c r="C28" s="206">
        <v>5</v>
      </c>
      <c r="D28" s="206">
        <v>66</v>
      </c>
      <c r="E28" s="204" t="s">
        <v>87</v>
      </c>
      <c r="F28" s="42">
        <f>SUM(F29:F30)</f>
        <v>0</v>
      </c>
      <c r="G28" s="206">
        <v>293</v>
      </c>
      <c r="H28" s="206">
        <v>276</v>
      </c>
      <c r="I28" s="206">
        <v>279</v>
      </c>
      <c r="J28" s="206">
        <v>283</v>
      </c>
      <c r="K28" s="206">
        <v>323</v>
      </c>
      <c r="L28" s="206">
        <f t="shared" si="0"/>
        <v>1454</v>
      </c>
      <c r="O28" s="183"/>
    </row>
    <row r="29" spans="1:15" ht="12">
      <c r="A29" s="207"/>
      <c r="B29" s="146" t="s">
        <v>107</v>
      </c>
      <c r="C29" s="206">
        <v>3</v>
      </c>
      <c r="D29" s="206">
        <v>47</v>
      </c>
      <c r="E29" s="204" t="s">
        <v>87</v>
      </c>
      <c r="F29" s="95"/>
      <c r="G29" s="206">
        <v>222</v>
      </c>
      <c r="H29" s="206">
        <v>184</v>
      </c>
      <c r="I29" s="206">
        <v>192</v>
      </c>
      <c r="J29" s="206">
        <v>179</v>
      </c>
      <c r="K29" s="206">
        <v>169</v>
      </c>
      <c r="L29" s="206">
        <f t="shared" si="0"/>
        <v>946</v>
      </c>
      <c r="O29" s="183"/>
    </row>
    <row r="30" spans="1:12" ht="12">
      <c r="A30" s="209" t="s">
        <v>108</v>
      </c>
      <c r="B30" s="209"/>
      <c r="C30" s="210">
        <f>+C16+C25+C24+C17</f>
        <v>9</v>
      </c>
      <c r="D30" s="210">
        <f>+D16+D25+D24+D17</f>
        <v>91</v>
      </c>
      <c r="E30" s="204" t="s">
        <v>87</v>
      </c>
      <c r="F30" s="95"/>
      <c r="G30" s="210">
        <f>+G16+G25+G24+G17</f>
        <v>372</v>
      </c>
      <c r="H30" s="210">
        <f>+H16+H25+H24+H17</f>
        <v>381</v>
      </c>
      <c r="I30" s="210">
        <f>+I16+I25+I24+I17</f>
        <v>380</v>
      </c>
      <c r="J30" s="210">
        <f>+J16+J25+J24+J17</f>
        <v>393</v>
      </c>
      <c r="K30" s="210">
        <f>+K16+K25+K24+K17</f>
        <v>402</v>
      </c>
      <c r="L30" s="210">
        <f t="shared" si="0"/>
        <v>1928</v>
      </c>
    </row>
    <row r="31" spans="1:12" ht="12">
      <c r="A31" s="209" t="s">
        <v>109</v>
      </c>
      <c r="B31" s="209"/>
      <c r="C31" s="210">
        <f>+C7+C8+C9+C11+C12+C13+C15+C18+C20+C21+C23+C26+C28+C29</f>
        <v>58</v>
      </c>
      <c r="D31" s="210">
        <f>+D7+D8+D9+D11+D12+D13+D15+D18+D20+D21+D23+D26+D28+D29</f>
        <v>598</v>
      </c>
      <c r="E31" s="204" t="s">
        <v>87</v>
      </c>
      <c r="F31" s="95"/>
      <c r="G31" s="210">
        <f>+G7+G8+G9+G11+G12+G13+G15+G18+G20+G21+G23+G26+G28+G29</f>
        <v>2703</v>
      </c>
      <c r="H31" s="210">
        <f>+H7+H8+H9+H11+H12+H13+H15+H18+H20+H21+H23+H26+H28+H29</f>
        <v>2592</v>
      </c>
      <c r="I31" s="210">
        <f>+I7+I8+I9+I11+I12+I13+I15+I18+I20+I21+I23+I26+I28+I29</f>
        <v>2598</v>
      </c>
      <c r="J31" s="210">
        <f>+J7+J8+J9+J11+J12+J13+J15+J18+J20+J21+J23+J26+J28+J29</f>
        <v>2623</v>
      </c>
      <c r="K31" s="210">
        <f>+K7+K8+K9+K11+K12+K13+K15+K18+K20+K21+K23+K26+K28+K29</f>
        <v>2687</v>
      </c>
      <c r="L31" s="210">
        <f t="shared" si="0"/>
        <v>13203</v>
      </c>
    </row>
    <row r="32" spans="1:15" ht="12">
      <c r="A32" s="209" t="s">
        <v>44</v>
      </c>
      <c r="B32" s="209"/>
      <c r="C32" s="211">
        <f>+C6+C10+C14+C19+C22+C27</f>
        <v>67</v>
      </c>
      <c r="D32" s="211">
        <f>+D6+D10+D14+D19+D22+D27</f>
        <v>689</v>
      </c>
      <c r="E32" s="204" t="s">
        <v>87</v>
      </c>
      <c r="F32" s="28">
        <f>F28+F25+F22+F18+F17+F14+F11+F7+F6</f>
        <v>0</v>
      </c>
      <c r="G32" s="211">
        <f>+G6+G10+G14+G19+G22+G27</f>
        <v>3075</v>
      </c>
      <c r="H32" s="211">
        <f>+H6+H10+H14+H19+H22+H27</f>
        <v>2973</v>
      </c>
      <c r="I32" s="211">
        <f>+I6+I10+I14+I19+I22+I27</f>
        <v>2978</v>
      </c>
      <c r="J32" s="211">
        <f>+J6+J10+J14+J19+J22+J27</f>
        <v>3016</v>
      </c>
      <c r="K32" s="211">
        <f>+K6+K10+K14+K19+K22+K27</f>
        <v>3089</v>
      </c>
      <c r="L32" s="211">
        <f t="shared" si="0"/>
        <v>15131</v>
      </c>
      <c r="O32" s="183"/>
    </row>
    <row r="33" spans="1:12" ht="3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2">
      <c r="A34" s="130" t="s">
        <v>46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5" ht="12">
      <c r="A35" s="130" t="s">
        <v>113</v>
      </c>
      <c r="B35" s="130"/>
      <c r="C35" s="131"/>
      <c r="D35" s="131"/>
      <c r="E35" s="131"/>
    </row>
    <row r="36" spans="1:8" ht="12">
      <c r="A36" s="130" t="s">
        <v>117</v>
      </c>
      <c r="B36" s="4"/>
      <c r="C36" s="4"/>
      <c r="D36" s="4"/>
      <c r="E36" s="4"/>
      <c r="F36" s="4"/>
      <c r="G36" s="4"/>
      <c r="H36" s="4"/>
    </row>
    <row r="37" spans="1:8" ht="12">
      <c r="A37" s="4"/>
      <c r="B37" s="4"/>
      <c r="C37" s="4"/>
      <c r="D37" s="4"/>
      <c r="E37" s="4"/>
      <c r="F37" s="4"/>
      <c r="G37" s="4"/>
      <c r="H37" s="4"/>
    </row>
    <row r="38" spans="1:8" ht="12">
      <c r="A38" s="11"/>
      <c r="B38" s="11"/>
      <c r="C38" s="42"/>
      <c r="D38" s="42"/>
      <c r="E38" s="44"/>
      <c r="F38" s="47"/>
      <c r="G38" s="46"/>
      <c r="H38" s="47"/>
    </row>
    <row r="42" spans="3:4" ht="12">
      <c r="C42" s="126"/>
      <c r="D42" s="183"/>
    </row>
    <row r="43" spans="3:4" ht="12">
      <c r="C43" s="206"/>
      <c r="D43" s="183"/>
    </row>
    <row r="44" spans="3:4" ht="12">
      <c r="C44" s="127"/>
      <c r="D44" s="183"/>
    </row>
    <row r="45" spans="3:4" ht="12">
      <c r="C45" s="206"/>
      <c r="D45" s="183"/>
    </row>
    <row r="46" spans="3:4" ht="12">
      <c r="C46" s="142"/>
      <c r="D46" s="183"/>
    </row>
    <row r="47" spans="3:4" ht="12">
      <c r="C47" s="206"/>
      <c r="D47" s="183"/>
    </row>
    <row r="48" spans="3:4" ht="12">
      <c r="C48" s="206"/>
      <c r="D48" s="183"/>
    </row>
    <row r="49" spans="3:4" ht="12">
      <c r="C49" s="206"/>
      <c r="D49" s="183"/>
    </row>
    <row r="50" spans="3:4" ht="12">
      <c r="C50" s="142"/>
      <c r="D50" s="183"/>
    </row>
    <row r="51" spans="3:4" ht="12">
      <c r="C51" s="206"/>
      <c r="D51" s="183"/>
    </row>
    <row r="52" spans="3:4" ht="12">
      <c r="C52" s="206"/>
      <c r="D52" s="183"/>
    </row>
    <row r="53" spans="3:4" ht="12">
      <c r="C53" s="206"/>
      <c r="D53" s="183"/>
    </row>
    <row r="54" spans="3:4" ht="12">
      <c r="C54" s="206"/>
      <c r="D54" s="183"/>
    </row>
    <row r="55" spans="3:4" ht="12">
      <c r="C55" s="126"/>
      <c r="D55" s="183"/>
    </row>
    <row r="56" spans="3:4" ht="12">
      <c r="C56" s="206"/>
      <c r="D56" s="183"/>
    </row>
    <row r="57" spans="3:4" ht="12">
      <c r="C57" s="206"/>
      <c r="D57" s="183"/>
    </row>
    <row r="58" spans="3:4" ht="12">
      <c r="C58" s="126"/>
      <c r="D58" s="183"/>
    </row>
    <row r="59" spans="3:4" ht="12">
      <c r="C59" s="206"/>
      <c r="D59" s="183"/>
    </row>
    <row r="60" spans="3:4" ht="12">
      <c r="C60" s="206"/>
      <c r="D60" s="183"/>
    </row>
    <row r="61" spans="3:4" ht="12">
      <c r="C61" s="206"/>
      <c r="D61" s="183"/>
    </row>
    <row r="62" spans="3:4" ht="12">
      <c r="C62" s="206"/>
      <c r="D62" s="183"/>
    </row>
    <row r="63" spans="3:4" ht="12">
      <c r="C63" s="142"/>
      <c r="D63" s="183"/>
    </row>
    <row r="64" spans="3:4" ht="12">
      <c r="C64" s="206"/>
      <c r="D64" s="183"/>
    </row>
    <row r="65" spans="3:4" ht="12">
      <c r="C65" s="206"/>
      <c r="D65" s="183"/>
    </row>
    <row r="66" spans="3:4" ht="12">
      <c r="C66" s="210"/>
      <c r="D66" s="183"/>
    </row>
    <row r="67" spans="3:4" ht="12">
      <c r="C67" s="210"/>
      <c r="D67" s="183"/>
    </row>
    <row r="68" spans="3:4" ht="12">
      <c r="C68" s="211"/>
      <c r="D68" s="18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&amp;R420030.xls</oddHeader>
    <oddFooter>&amp;LComune di Bologna - Dipartimento Programmazione</oddFooter>
  </headerFooter>
  <ignoredErrors>
    <ignoredError sqref="C6:L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Zeros="0" zoomScalePageLayoutView="0" workbookViewId="0" topLeftCell="A1">
      <selection activeCell="B29" sqref="B29"/>
    </sheetView>
  </sheetViews>
  <sheetFormatPr defaultColWidth="9.00390625" defaultRowHeight="12"/>
  <cols>
    <col min="1" max="2" width="20.875" style="0" customWidth="1"/>
    <col min="4" max="4" width="9.875" style="0" customWidth="1"/>
    <col min="5" max="5" width="9.00390625" style="0" customWidth="1"/>
    <col min="6" max="6" width="2.00390625" style="0" customWidth="1"/>
    <col min="7" max="8" width="10.125" style="0" customWidth="1"/>
    <col min="9" max="11" width="9.125" style="0" customWidth="1"/>
  </cols>
  <sheetData>
    <row r="1" spans="1:7" ht="15">
      <c r="A1" s="99" t="s">
        <v>52</v>
      </c>
      <c r="B1" s="99"/>
      <c r="C1" s="99"/>
      <c r="D1" s="99"/>
      <c r="F1" s="101"/>
      <c r="G1" s="102" t="s">
        <v>112</v>
      </c>
    </row>
    <row r="2" spans="1:5" ht="15">
      <c r="A2" s="103" t="s">
        <v>116</v>
      </c>
      <c r="B2" s="103"/>
      <c r="C2" s="99"/>
      <c r="D2" s="99"/>
      <c r="E2" s="101"/>
    </row>
    <row r="3" spans="1:12" ht="12.75">
      <c r="A3" s="212" t="s">
        <v>79</v>
      </c>
      <c r="B3" s="212" t="s">
        <v>80</v>
      </c>
      <c r="C3" s="213" t="s">
        <v>1</v>
      </c>
      <c r="D3" s="214" t="s">
        <v>2</v>
      </c>
      <c r="E3" s="215"/>
      <c r="F3" s="216"/>
      <c r="G3" s="215" t="s">
        <v>3</v>
      </c>
      <c r="H3" s="217"/>
      <c r="I3" s="217"/>
      <c r="J3" s="215"/>
      <c r="K3" s="215" t="s">
        <v>4</v>
      </c>
      <c r="L3" s="218" t="s">
        <v>5</v>
      </c>
    </row>
    <row r="4" spans="1:12" ht="13.5">
      <c r="A4" s="170"/>
      <c r="B4" s="170"/>
      <c r="C4" s="171" t="s">
        <v>7</v>
      </c>
      <c r="D4" s="171" t="s">
        <v>8</v>
      </c>
      <c r="E4" s="198" t="s">
        <v>9</v>
      </c>
      <c r="F4" s="199"/>
      <c r="G4" s="200" t="s">
        <v>81</v>
      </c>
      <c r="H4" s="200" t="s">
        <v>82</v>
      </c>
      <c r="I4" s="200" t="s">
        <v>83</v>
      </c>
      <c r="J4" s="200" t="s">
        <v>84</v>
      </c>
      <c r="K4" s="200" t="s">
        <v>85</v>
      </c>
      <c r="L4" s="172"/>
    </row>
    <row r="5" spans="1:12" ht="12.75">
      <c r="A5" s="173"/>
      <c r="B5" s="173"/>
      <c r="C5" s="173"/>
      <c r="D5" s="173"/>
      <c r="E5" s="201" t="s">
        <v>24</v>
      </c>
      <c r="F5" s="202"/>
      <c r="G5" s="203"/>
      <c r="H5" s="203"/>
      <c r="I5" s="203"/>
      <c r="J5" s="203"/>
      <c r="K5" s="203"/>
      <c r="L5" s="174"/>
    </row>
    <row r="6" spans="1:15" ht="12">
      <c r="A6" s="141" t="s">
        <v>86</v>
      </c>
      <c r="B6" s="141"/>
      <c r="C6" s="126">
        <f>SUM(C7:C9)</f>
        <v>13</v>
      </c>
      <c r="D6" s="126">
        <f>SUM(D7:D9)</f>
        <v>111</v>
      </c>
      <c r="E6" s="204" t="s">
        <v>87</v>
      </c>
      <c r="F6" s="42"/>
      <c r="G6" s="126">
        <f>SUM(G7:G9)</f>
        <v>463</v>
      </c>
      <c r="H6" s="126">
        <f>SUM(H7:H9)</f>
        <v>471</v>
      </c>
      <c r="I6" s="126">
        <f>SUM(I7:I9)</f>
        <v>488</v>
      </c>
      <c r="J6" s="126">
        <f>SUM(J7:J9)</f>
        <v>524</v>
      </c>
      <c r="K6" s="126">
        <f>SUM(K7:K9)</f>
        <v>523</v>
      </c>
      <c r="L6" s="126">
        <f aca="true" t="shared" si="0" ref="L6:L32">SUM(G6:K6)</f>
        <v>2469</v>
      </c>
      <c r="O6" s="183"/>
    </row>
    <row r="7" spans="1:15" ht="12">
      <c r="A7" s="205"/>
      <c r="B7" s="146" t="s">
        <v>88</v>
      </c>
      <c r="C7" s="206">
        <v>3</v>
      </c>
      <c r="D7" s="206">
        <v>31</v>
      </c>
      <c r="E7" s="204" t="s">
        <v>87</v>
      </c>
      <c r="F7" s="42">
        <f>SUM(F8:F10)</f>
        <v>0</v>
      </c>
      <c r="G7" s="206">
        <v>116</v>
      </c>
      <c r="H7" s="206">
        <v>132</v>
      </c>
      <c r="I7" s="206">
        <v>137</v>
      </c>
      <c r="J7" s="206">
        <v>138</v>
      </c>
      <c r="K7" s="206">
        <v>143</v>
      </c>
      <c r="L7" s="206">
        <f t="shared" si="0"/>
        <v>666</v>
      </c>
      <c r="N7" s="206"/>
      <c r="O7" s="183"/>
    </row>
    <row r="8" spans="1:15" ht="12">
      <c r="A8" s="207"/>
      <c r="B8" s="146" t="s">
        <v>89</v>
      </c>
      <c r="C8" s="206">
        <v>7</v>
      </c>
      <c r="D8" s="206">
        <v>53</v>
      </c>
      <c r="E8" s="204" t="s">
        <v>87</v>
      </c>
      <c r="F8" s="95"/>
      <c r="G8" s="206">
        <v>232</v>
      </c>
      <c r="H8" s="206">
        <v>227</v>
      </c>
      <c r="I8" s="206">
        <v>237</v>
      </c>
      <c r="J8" s="206">
        <v>262</v>
      </c>
      <c r="K8" s="206">
        <v>233</v>
      </c>
      <c r="L8" s="127">
        <f t="shared" si="0"/>
        <v>1191</v>
      </c>
      <c r="N8" s="127"/>
      <c r="O8" s="183"/>
    </row>
    <row r="9" spans="1:15" ht="12">
      <c r="A9" s="207"/>
      <c r="B9" s="146" t="s">
        <v>90</v>
      </c>
      <c r="C9" s="206">
        <v>3</v>
      </c>
      <c r="D9" s="206">
        <v>27</v>
      </c>
      <c r="E9" s="204" t="s">
        <v>87</v>
      </c>
      <c r="F9" s="95"/>
      <c r="G9" s="206">
        <v>115</v>
      </c>
      <c r="H9" s="206">
        <v>112</v>
      </c>
      <c r="I9" s="206">
        <v>114</v>
      </c>
      <c r="J9" s="206">
        <v>124</v>
      </c>
      <c r="K9" s="206">
        <v>147</v>
      </c>
      <c r="L9" s="206">
        <f t="shared" si="0"/>
        <v>612</v>
      </c>
      <c r="O9" s="183"/>
    </row>
    <row r="10" spans="1:15" ht="12">
      <c r="A10" s="208" t="s">
        <v>12</v>
      </c>
      <c r="B10" s="208"/>
      <c r="C10" s="142">
        <f>SUM(C11:C13)</f>
        <v>11</v>
      </c>
      <c r="D10" s="142">
        <f>SUM(D11:D13)</f>
        <v>110</v>
      </c>
      <c r="E10" s="204" t="s">
        <v>87</v>
      </c>
      <c r="F10" s="95"/>
      <c r="G10" s="142">
        <f>SUM(G11:G13)</f>
        <v>521</v>
      </c>
      <c r="H10" s="142">
        <f>SUM(H11:H13)</f>
        <v>521</v>
      </c>
      <c r="I10" s="142">
        <f>SUM(I11:I13)</f>
        <v>486</v>
      </c>
      <c r="J10" s="142">
        <f>SUM(J11:J13)</f>
        <v>522</v>
      </c>
      <c r="K10" s="142">
        <f>SUM(K11:K13)</f>
        <v>540</v>
      </c>
      <c r="L10" s="142">
        <f t="shared" si="0"/>
        <v>2590</v>
      </c>
      <c r="O10" s="183"/>
    </row>
    <row r="11" spans="1:15" ht="12">
      <c r="A11" s="205"/>
      <c r="B11" s="146" t="s">
        <v>91</v>
      </c>
      <c r="C11" s="206">
        <v>5</v>
      </c>
      <c r="D11" s="206">
        <v>56</v>
      </c>
      <c r="E11" s="204" t="s">
        <v>87</v>
      </c>
      <c r="F11" s="42">
        <f>SUM(F12:F13)</f>
        <v>0</v>
      </c>
      <c r="G11" s="206">
        <v>255</v>
      </c>
      <c r="H11" s="206">
        <v>264</v>
      </c>
      <c r="I11" s="206">
        <v>252</v>
      </c>
      <c r="J11" s="206">
        <v>261</v>
      </c>
      <c r="K11" s="206">
        <v>279</v>
      </c>
      <c r="L11" s="206">
        <f t="shared" si="0"/>
        <v>1311</v>
      </c>
      <c r="O11" s="183"/>
    </row>
    <row r="12" spans="1:15" ht="12">
      <c r="A12" s="207"/>
      <c r="B12" s="146" t="s">
        <v>92</v>
      </c>
      <c r="C12" s="206">
        <v>4</v>
      </c>
      <c r="D12" s="206">
        <v>33</v>
      </c>
      <c r="E12" s="204" t="s">
        <v>87</v>
      </c>
      <c r="F12" s="95"/>
      <c r="G12" s="206">
        <v>172</v>
      </c>
      <c r="H12" s="206">
        <v>171</v>
      </c>
      <c r="I12" s="206">
        <v>147</v>
      </c>
      <c r="J12" s="206">
        <v>168</v>
      </c>
      <c r="K12" s="206">
        <v>144</v>
      </c>
      <c r="L12" s="206">
        <f t="shared" si="0"/>
        <v>802</v>
      </c>
      <c r="O12" s="183"/>
    </row>
    <row r="13" spans="1:15" ht="12">
      <c r="A13" s="207"/>
      <c r="B13" s="146" t="s">
        <v>93</v>
      </c>
      <c r="C13" s="206">
        <v>2</v>
      </c>
      <c r="D13" s="206">
        <v>21</v>
      </c>
      <c r="E13" s="204" t="s">
        <v>87</v>
      </c>
      <c r="F13" s="95"/>
      <c r="G13" s="206">
        <v>94</v>
      </c>
      <c r="H13" s="206">
        <v>86</v>
      </c>
      <c r="I13" s="206">
        <v>87</v>
      </c>
      <c r="J13" s="206">
        <v>93</v>
      </c>
      <c r="K13" s="206">
        <v>117</v>
      </c>
      <c r="L13" s="206">
        <f t="shared" si="0"/>
        <v>477</v>
      </c>
      <c r="O13" s="183"/>
    </row>
    <row r="14" spans="1:15" ht="12">
      <c r="A14" s="208" t="s">
        <v>94</v>
      </c>
      <c r="B14" s="208"/>
      <c r="C14" s="142">
        <f>SUM(C15:C18)</f>
        <v>14</v>
      </c>
      <c r="D14" s="142">
        <f>SUM(D15:D18)</f>
        <v>131</v>
      </c>
      <c r="E14" s="204" t="s">
        <v>87</v>
      </c>
      <c r="F14" s="42">
        <f>SUM(F15:F16)</f>
        <v>0</v>
      </c>
      <c r="G14" s="142">
        <f>SUM(G15:G18)</f>
        <v>573</v>
      </c>
      <c r="H14" s="142">
        <f>SUM(H15:H18)</f>
        <v>539</v>
      </c>
      <c r="I14" s="142">
        <f>SUM(I15:I18)</f>
        <v>627</v>
      </c>
      <c r="J14" s="142">
        <f>SUM(J15:J18)</f>
        <v>586</v>
      </c>
      <c r="K14" s="142">
        <f>SUM(K15:K18)</f>
        <v>620</v>
      </c>
      <c r="L14" s="142">
        <f t="shared" si="0"/>
        <v>2945</v>
      </c>
      <c r="O14" s="183"/>
    </row>
    <row r="15" spans="1:18" ht="12">
      <c r="A15" s="207"/>
      <c r="B15" s="146" t="s">
        <v>95</v>
      </c>
      <c r="C15" s="206">
        <v>5</v>
      </c>
      <c r="D15" s="206">
        <v>48</v>
      </c>
      <c r="E15" s="204" t="s">
        <v>87</v>
      </c>
      <c r="F15" s="95"/>
      <c r="G15" s="206">
        <v>222</v>
      </c>
      <c r="H15" s="206">
        <v>208</v>
      </c>
      <c r="I15" s="206">
        <v>237</v>
      </c>
      <c r="J15" s="206">
        <v>232</v>
      </c>
      <c r="K15" s="206">
        <v>251</v>
      </c>
      <c r="L15" s="206">
        <f t="shared" si="0"/>
        <v>1150</v>
      </c>
      <c r="O15" s="183"/>
      <c r="R15" s="206"/>
    </row>
    <row r="16" spans="1:18" ht="12">
      <c r="A16" s="207"/>
      <c r="B16" s="146" t="s">
        <v>96</v>
      </c>
      <c r="C16" s="206">
        <v>3</v>
      </c>
      <c r="D16" s="206">
        <v>21</v>
      </c>
      <c r="E16" s="204" t="s">
        <v>87</v>
      </c>
      <c r="F16" s="95"/>
      <c r="G16" s="206">
        <v>73</v>
      </c>
      <c r="H16" s="206">
        <v>78</v>
      </c>
      <c r="I16" s="206">
        <v>92</v>
      </c>
      <c r="J16" s="206">
        <v>96</v>
      </c>
      <c r="K16" s="206">
        <v>89</v>
      </c>
      <c r="L16" s="206">
        <f t="shared" si="0"/>
        <v>428</v>
      </c>
      <c r="O16" s="183"/>
      <c r="R16" s="206"/>
    </row>
    <row r="17" spans="1:15" ht="12">
      <c r="A17" s="205"/>
      <c r="B17" s="146" t="s">
        <v>97</v>
      </c>
      <c r="C17" s="206">
        <v>3</v>
      </c>
      <c r="D17" s="206">
        <v>31</v>
      </c>
      <c r="E17" s="204" t="s">
        <v>87</v>
      </c>
      <c r="F17" s="63"/>
      <c r="G17" s="206">
        <v>143</v>
      </c>
      <c r="H17" s="206">
        <v>126</v>
      </c>
      <c r="I17" s="206">
        <v>148</v>
      </c>
      <c r="J17" s="206">
        <v>125</v>
      </c>
      <c r="K17" s="206">
        <v>124</v>
      </c>
      <c r="L17" s="206">
        <f t="shared" si="0"/>
        <v>666</v>
      </c>
      <c r="O17" s="183"/>
    </row>
    <row r="18" spans="1:15" ht="12">
      <c r="A18" s="205"/>
      <c r="B18" s="146" t="s">
        <v>98</v>
      </c>
      <c r="C18" s="206">
        <v>3</v>
      </c>
      <c r="D18" s="206">
        <v>31</v>
      </c>
      <c r="E18" s="204" t="s">
        <v>87</v>
      </c>
      <c r="F18" s="42">
        <f>SUM(F19:F21)</f>
        <v>0</v>
      </c>
      <c r="G18" s="206">
        <v>135</v>
      </c>
      <c r="H18" s="206">
        <v>127</v>
      </c>
      <c r="I18" s="206">
        <v>150</v>
      </c>
      <c r="J18" s="206">
        <v>133</v>
      </c>
      <c r="K18" s="206">
        <v>156</v>
      </c>
      <c r="L18" s="206">
        <f t="shared" si="0"/>
        <v>701</v>
      </c>
      <c r="O18" s="183"/>
    </row>
    <row r="19" spans="1:15" ht="12">
      <c r="A19" s="141" t="s">
        <v>99</v>
      </c>
      <c r="B19" s="141"/>
      <c r="C19" s="126">
        <f>SUM(C20:C21)</f>
        <v>10</v>
      </c>
      <c r="D19" s="126">
        <f>SUM(D20:D21)</f>
        <v>113</v>
      </c>
      <c r="E19" s="204" t="s">
        <v>87</v>
      </c>
      <c r="F19" s="95"/>
      <c r="G19" s="126">
        <f>SUM(G20:G21)</f>
        <v>458</v>
      </c>
      <c r="H19" s="126">
        <f>SUM(H20:H21)</f>
        <v>487</v>
      </c>
      <c r="I19" s="126">
        <f>SUM(I20:I21)</f>
        <v>474</v>
      </c>
      <c r="J19" s="126">
        <f>SUM(J20:J21)</f>
        <v>466</v>
      </c>
      <c r="K19" s="126">
        <f>SUM(K20:K21)</f>
        <v>483</v>
      </c>
      <c r="L19" s="126">
        <f t="shared" si="0"/>
        <v>2368</v>
      </c>
      <c r="O19" s="183"/>
    </row>
    <row r="20" spans="1:15" ht="12">
      <c r="A20" s="207"/>
      <c r="B20" s="146" t="s">
        <v>100</v>
      </c>
      <c r="C20" s="206">
        <v>5</v>
      </c>
      <c r="D20" s="206">
        <v>51</v>
      </c>
      <c r="E20" s="204" t="s">
        <v>87</v>
      </c>
      <c r="F20" s="95"/>
      <c r="G20" s="206">
        <v>225</v>
      </c>
      <c r="H20" s="206">
        <v>217</v>
      </c>
      <c r="I20" s="206">
        <v>213</v>
      </c>
      <c r="J20" s="206">
        <v>214</v>
      </c>
      <c r="K20" s="206">
        <v>206</v>
      </c>
      <c r="L20" s="206">
        <f t="shared" si="0"/>
        <v>1075</v>
      </c>
      <c r="O20" s="183"/>
    </row>
    <row r="21" spans="1:15" ht="12">
      <c r="A21" s="207"/>
      <c r="B21" s="146" t="s">
        <v>101</v>
      </c>
      <c r="C21" s="206">
        <v>5</v>
      </c>
      <c r="D21" s="206">
        <v>62</v>
      </c>
      <c r="E21" s="204" t="s">
        <v>87</v>
      </c>
      <c r="F21" s="95"/>
      <c r="G21" s="206">
        <v>233</v>
      </c>
      <c r="H21" s="206">
        <v>270</v>
      </c>
      <c r="I21" s="206">
        <v>261</v>
      </c>
      <c r="J21" s="206">
        <v>252</v>
      </c>
      <c r="K21" s="206">
        <v>277</v>
      </c>
      <c r="L21" s="206">
        <f t="shared" si="0"/>
        <v>1293</v>
      </c>
      <c r="O21" s="183"/>
    </row>
    <row r="22" spans="1:15" ht="12">
      <c r="A22" s="208" t="s">
        <v>16</v>
      </c>
      <c r="B22" s="208"/>
      <c r="C22" s="126">
        <f>SUM(C23:C26)</f>
        <v>11</v>
      </c>
      <c r="D22" s="126">
        <f>SUM(D23:D26)</f>
        <v>113</v>
      </c>
      <c r="E22" s="204" t="s">
        <v>87</v>
      </c>
      <c r="F22" s="42">
        <f>SUM(F23:F24)</f>
        <v>0</v>
      </c>
      <c r="G22" s="126">
        <f>SUM(G23:G26)</f>
        <v>514</v>
      </c>
      <c r="H22" s="126">
        <f>SUM(H23:H26)</f>
        <v>512</v>
      </c>
      <c r="I22" s="126">
        <f>SUM(I23:I26)</f>
        <v>500</v>
      </c>
      <c r="J22" s="126">
        <f>SUM(J23:J26)</f>
        <v>515</v>
      </c>
      <c r="K22" s="126">
        <f>SUM(K23:K26)</f>
        <v>513</v>
      </c>
      <c r="L22" s="126">
        <f t="shared" si="0"/>
        <v>2554</v>
      </c>
      <c r="O22" s="183"/>
    </row>
    <row r="23" spans="1:15" ht="12">
      <c r="A23" s="207"/>
      <c r="B23" s="146" t="s">
        <v>102</v>
      </c>
      <c r="C23" s="206">
        <v>2</v>
      </c>
      <c r="D23" s="206">
        <v>18</v>
      </c>
      <c r="E23" s="204" t="s">
        <v>87</v>
      </c>
      <c r="F23" s="95"/>
      <c r="G23" s="206">
        <v>89</v>
      </c>
      <c r="H23" s="206">
        <v>97</v>
      </c>
      <c r="I23" s="206">
        <v>73</v>
      </c>
      <c r="J23" s="206">
        <v>88</v>
      </c>
      <c r="K23" s="206">
        <v>79</v>
      </c>
      <c r="L23" s="206">
        <f t="shared" si="0"/>
        <v>426</v>
      </c>
      <c r="O23" s="183"/>
    </row>
    <row r="24" spans="1:15" ht="12">
      <c r="A24" s="207"/>
      <c r="B24" s="146" t="s">
        <v>103</v>
      </c>
      <c r="C24" s="206">
        <v>1</v>
      </c>
      <c r="D24" s="206">
        <v>20</v>
      </c>
      <c r="E24" s="204" t="s">
        <v>87</v>
      </c>
      <c r="F24" s="95"/>
      <c r="G24" s="206">
        <v>86</v>
      </c>
      <c r="H24" s="206">
        <v>98</v>
      </c>
      <c r="I24" s="206">
        <v>88</v>
      </c>
      <c r="J24" s="206">
        <v>100</v>
      </c>
      <c r="K24" s="206">
        <v>108</v>
      </c>
      <c r="L24" s="206">
        <f t="shared" si="0"/>
        <v>480</v>
      </c>
      <c r="O24" s="183"/>
    </row>
    <row r="25" spans="1:15" ht="12">
      <c r="A25" s="205"/>
      <c r="B25" s="146" t="s">
        <v>104</v>
      </c>
      <c r="C25" s="206">
        <v>2</v>
      </c>
      <c r="D25" s="206">
        <v>18</v>
      </c>
      <c r="E25" s="204" t="s">
        <v>87</v>
      </c>
      <c r="F25" s="42">
        <f>SUM(F26:F27)</f>
        <v>0</v>
      </c>
      <c r="G25" s="206">
        <v>83</v>
      </c>
      <c r="H25" s="206">
        <v>77</v>
      </c>
      <c r="I25" s="206">
        <v>70</v>
      </c>
      <c r="J25" s="206">
        <v>80</v>
      </c>
      <c r="K25" s="206">
        <v>69</v>
      </c>
      <c r="L25" s="206">
        <f t="shared" si="0"/>
        <v>379</v>
      </c>
      <c r="O25" s="183"/>
    </row>
    <row r="26" spans="1:15" ht="12">
      <c r="A26" s="207"/>
      <c r="B26" s="146" t="s">
        <v>105</v>
      </c>
      <c r="C26" s="206">
        <v>6</v>
      </c>
      <c r="D26" s="206">
        <v>57</v>
      </c>
      <c r="E26" s="204" t="s">
        <v>87</v>
      </c>
      <c r="F26" s="95"/>
      <c r="G26" s="206">
        <v>256</v>
      </c>
      <c r="H26" s="206">
        <v>240</v>
      </c>
      <c r="I26" s="206">
        <v>269</v>
      </c>
      <c r="J26" s="206">
        <v>247</v>
      </c>
      <c r="K26" s="206">
        <v>257</v>
      </c>
      <c r="L26" s="206">
        <f t="shared" si="0"/>
        <v>1269</v>
      </c>
      <c r="O26" s="183"/>
    </row>
    <row r="27" spans="1:15" ht="12">
      <c r="A27" s="208" t="s">
        <v>19</v>
      </c>
      <c r="B27" s="208"/>
      <c r="C27" s="142">
        <f>SUM(C28:C29)</f>
        <v>8</v>
      </c>
      <c r="D27" s="142">
        <f>SUM(D28:D29)</f>
        <v>109</v>
      </c>
      <c r="E27" s="204" t="s">
        <v>87</v>
      </c>
      <c r="F27" s="95"/>
      <c r="G27" s="142">
        <f>SUM(G28:G29)</f>
        <v>484</v>
      </c>
      <c r="H27" s="142">
        <f>SUM(H28:H29)</f>
        <v>474</v>
      </c>
      <c r="I27" s="142">
        <f>SUM(I28:I29)</f>
        <v>455</v>
      </c>
      <c r="J27" s="142">
        <f>SUM(J28:J29)</f>
        <v>495</v>
      </c>
      <c r="K27" s="142">
        <f>SUM(K28:K29)</f>
        <v>485</v>
      </c>
      <c r="L27" s="142">
        <f t="shared" si="0"/>
        <v>2393</v>
      </c>
      <c r="O27" s="183"/>
    </row>
    <row r="28" spans="1:15" ht="12">
      <c r="A28" s="205"/>
      <c r="B28" s="146" t="s">
        <v>106</v>
      </c>
      <c r="C28" s="206">
        <v>5</v>
      </c>
      <c r="D28" s="206">
        <v>65</v>
      </c>
      <c r="E28" s="204" t="s">
        <v>87</v>
      </c>
      <c r="F28" s="42">
        <f>SUM(F29:F30)</f>
        <v>0</v>
      </c>
      <c r="G28" s="206">
        <v>301</v>
      </c>
      <c r="H28" s="206">
        <v>281</v>
      </c>
      <c r="I28" s="206">
        <v>275</v>
      </c>
      <c r="J28" s="206">
        <v>322</v>
      </c>
      <c r="K28" s="206">
        <v>300</v>
      </c>
      <c r="L28" s="206">
        <f t="shared" si="0"/>
        <v>1479</v>
      </c>
      <c r="O28" s="183"/>
    </row>
    <row r="29" spans="1:15" ht="12">
      <c r="A29" s="207"/>
      <c r="B29" s="146" t="s">
        <v>107</v>
      </c>
      <c r="C29" s="206">
        <v>3</v>
      </c>
      <c r="D29" s="206">
        <v>44</v>
      </c>
      <c r="E29" s="204" t="s">
        <v>87</v>
      </c>
      <c r="F29" s="95"/>
      <c r="G29" s="206">
        <v>183</v>
      </c>
      <c r="H29" s="206">
        <v>193</v>
      </c>
      <c r="I29" s="206">
        <v>180</v>
      </c>
      <c r="J29" s="206">
        <v>173</v>
      </c>
      <c r="K29" s="206">
        <v>185</v>
      </c>
      <c r="L29" s="206">
        <f t="shared" si="0"/>
        <v>914</v>
      </c>
      <c r="O29" s="183"/>
    </row>
    <row r="30" spans="1:12" ht="12">
      <c r="A30" s="209" t="s">
        <v>108</v>
      </c>
      <c r="B30" s="209"/>
      <c r="C30" s="210">
        <f>+C16+C25+C24+C17</f>
        <v>9</v>
      </c>
      <c r="D30" s="210">
        <f>+D16+D25+D24+D17</f>
        <v>90</v>
      </c>
      <c r="E30" s="204" t="s">
        <v>87</v>
      </c>
      <c r="F30" s="95"/>
      <c r="G30" s="210">
        <f>+G16+G25+G24+G17</f>
        <v>385</v>
      </c>
      <c r="H30" s="210">
        <f>+H16+H25+H24+H17</f>
        <v>379</v>
      </c>
      <c r="I30" s="210">
        <f>+I16+I25+I24+I17</f>
        <v>398</v>
      </c>
      <c r="J30" s="210">
        <f>+J16+J25+J24+J17</f>
        <v>401</v>
      </c>
      <c r="K30" s="210">
        <f>+K16+K25+K24+K17</f>
        <v>390</v>
      </c>
      <c r="L30" s="210">
        <f t="shared" si="0"/>
        <v>1953</v>
      </c>
    </row>
    <row r="31" spans="1:12" ht="12">
      <c r="A31" s="209" t="s">
        <v>109</v>
      </c>
      <c r="B31" s="209"/>
      <c r="C31" s="210">
        <f>+C7+C8+C9+C11+C12+C13+C15+C18+C20+C21+C23+C26+C28+C29</f>
        <v>58</v>
      </c>
      <c r="D31" s="210">
        <f>+D7+D8+D9+D11+D12+D13+D15+D18+D20+D21+D23+D26+D28+D29</f>
        <v>597</v>
      </c>
      <c r="E31" s="204" t="s">
        <v>87</v>
      </c>
      <c r="F31" s="95"/>
      <c r="G31" s="210">
        <f>+G7+G8+G9+G11+G12+G13+G15+G18+G20+G21+G23+G26+G28+G29</f>
        <v>2628</v>
      </c>
      <c r="H31" s="210">
        <f>+H7+H8+H9+H11+H12+H13+H15+H18+H20+H21+H23+H26+H28+H29</f>
        <v>2625</v>
      </c>
      <c r="I31" s="210">
        <f>+I7+I8+I9+I11+I12+I13+I15+I18+I20+I21+I23+I26+I28+I29</f>
        <v>2632</v>
      </c>
      <c r="J31" s="210">
        <f>+J7+J8+J9+J11+J12+J13+J15+J18+J20+J21+J23+J26+J28+J29</f>
        <v>2707</v>
      </c>
      <c r="K31" s="210">
        <f>+K7+K8+K9+K11+K12+K13+K15+K18+K20+K21+K23+K26+K28+K29</f>
        <v>2774</v>
      </c>
      <c r="L31" s="210">
        <f t="shared" si="0"/>
        <v>13366</v>
      </c>
    </row>
    <row r="32" spans="1:15" ht="12">
      <c r="A32" s="209" t="s">
        <v>44</v>
      </c>
      <c r="B32" s="209"/>
      <c r="C32" s="211">
        <f>+C6+C10+C14+C19+C22+C27</f>
        <v>67</v>
      </c>
      <c r="D32" s="211">
        <f>+D6+D10+D14+D19+D22+D27</f>
        <v>687</v>
      </c>
      <c r="E32" s="204" t="s">
        <v>87</v>
      </c>
      <c r="F32" s="28">
        <f>F28+F25+F22+F18+F17+F14+F11+F7+F6</f>
        <v>0</v>
      </c>
      <c r="G32" s="211">
        <f>+G6+G10+G14+G19+G22+G27</f>
        <v>3013</v>
      </c>
      <c r="H32" s="211">
        <f>+H6+H10+H14+H19+H22+H27</f>
        <v>3004</v>
      </c>
      <c r="I32" s="211">
        <f>+I6+I10+I14+I19+I22+I27</f>
        <v>3030</v>
      </c>
      <c r="J32" s="211">
        <f>+J6+J10+J14+J19+J22+J27</f>
        <v>3108</v>
      </c>
      <c r="K32" s="211">
        <f>+K6+K10+K14+K19+K22+K27</f>
        <v>3164</v>
      </c>
      <c r="L32" s="211">
        <f t="shared" si="0"/>
        <v>15319</v>
      </c>
      <c r="O32" s="183"/>
    </row>
    <row r="33" spans="1:12" ht="3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2">
      <c r="A34" s="130" t="s">
        <v>46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5" ht="12">
      <c r="A35" s="130" t="s">
        <v>113</v>
      </c>
      <c r="B35" s="130"/>
      <c r="C35" s="131"/>
      <c r="D35" s="131"/>
      <c r="E35" s="131"/>
    </row>
    <row r="36" spans="1:8" ht="12">
      <c r="A36" s="4"/>
      <c r="B36" s="4"/>
      <c r="C36" s="4"/>
      <c r="D36" s="4"/>
      <c r="E36" s="4"/>
      <c r="F36" s="4"/>
      <c r="G36" s="4"/>
      <c r="H36" s="4"/>
    </row>
    <row r="37" spans="1:8" ht="12">
      <c r="A37" s="4"/>
      <c r="B37" s="4"/>
      <c r="C37" s="4"/>
      <c r="D37" s="4"/>
      <c r="E37" s="4"/>
      <c r="F37" s="4"/>
      <c r="G37" s="4"/>
      <c r="H37" s="4"/>
    </row>
    <row r="38" spans="1:8" ht="12">
      <c r="A38" s="11"/>
      <c r="B38" s="11"/>
      <c r="C38" s="42"/>
      <c r="D38" s="42"/>
      <c r="E38" s="44"/>
      <c r="F38" s="47"/>
      <c r="G38" s="46"/>
      <c r="H38" s="47"/>
    </row>
    <row r="42" spans="3:4" ht="12">
      <c r="C42" s="126"/>
      <c r="D42" s="183"/>
    </row>
    <row r="43" spans="3:4" ht="12">
      <c r="C43" s="206"/>
      <c r="D43" s="183"/>
    </row>
    <row r="44" spans="3:4" ht="12">
      <c r="C44" s="127"/>
      <c r="D44" s="183"/>
    </row>
    <row r="45" spans="3:4" ht="12">
      <c r="C45" s="206"/>
      <c r="D45" s="183"/>
    </row>
    <row r="46" spans="3:4" ht="12">
      <c r="C46" s="142"/>
      <c r="D46" s="183"/>
    </row>
    <row r="47" spans="3:4" ht="12">
      <c r="C47" s="206"/>
      <c r="D47" s="183"/>
    </row>
    <row r="48" spans="3:4" ht="12">
      <c r="C48" s="206"/>
      <c r="D48" s="183"/>
    </row>
    <row r="49" spans="3:4" ht="12">
      <c r="C49" s="206"/>
      <c r="D49" s="183"/>
    </row>
    <row r="50" spans="3:4" ht="12">
      <c r="C50" s="142"/>
      <c r="D50" s="183"/>
    </row>
    <row r="51" spans="3:4" ht="12">
      <c r="C51" s="206"/>
      <c r="D51" s="183"/>
    </row>
    <row r="52" spans="3:4" ht="12">
      <c r="C52" s="206"/>
      <c r="D52" s="183"/>
    </row>
    <row r="53" spans="3:4" ht="12">
      <c r="C53" s="206"/>
      <c r="D53" s="183"/>
    </row>
    <row r="54" spans="3:4" ht="12">
      <c r="C54" s="206"/>
      <c r="D54" s="183"/>
    </row>
    <row r="55" spans="3:4" ht="12">
      <c r="C55" s="126"/>
      <c r="D55" s="183"/>
    </row>
    <row r="56" spans="3:4" ht="12">
      <c r="C56" s="206"/>
      <c r="D56" s="183"/>
    </row>
    <row r="57" spans="3:4" ht="12">
      <c r="C57" s="206"/>
      <c r="D57" s="183"/>
    </row>
    <row r="58" spans="3:4" ht="12">
      <c r="C58" s="126"/>
      <c r="D58" s="183"/>
    </row>
    <row r="59" spans="3:4" ht="12">
      <c r="C59" s="206"/>
      <c r="D59" s="183"/>
    </row>
    <row r="60" spans="3:4" ht="12">
      <c r="C60" s="206"/>
      <c r="D60" s="183"/>
    </row>
    <row r="61" spans="3:4" ht="12">
      <c r="C61" s="206"/>
      <c r="D61" s="183"/>
    </row>
    <row r="62" spans="3:4" ht="12">
      <c r="C62" s="206"/>
      <c r="D62" s="183"/>
    </row>
    <row r="63" spans="3:4" ht="12">
      <c r="C63" s="142"/>
      <c r="D63" s="183"/>
    </row>
    <row r="64" spans="3:4" ht="12">
      <c r="C64" s="206"/>
      <c r="D64" s="183"/>
    </row>
    <row r="65" spans="3:4" ht="12">
      <c r="C65" s="206"/>
      <c r="D65" s="183"/>
    </row>
    <row r="66" spans="3:4" ht="12">
      <c r="C66" s="210"/>
      <c r="D66" s="183"/>
    </row>
    <row r="67" spans="3:4" ht="12">
      <c r="C67" s="210"/>
      <c r="D67" s="183"/>
    </row>
    <row r="68" spans="3:4" ht="12">
      <c r="C68" s="211"/>
      <c r="D68" s="18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&amp;R420030.xls</oddHeader>
    <oddFooter>&amp;LComune di Bologna - Dipartimento Programmazione</oddFooter>
  </headerFooter>
  <ignoredErrors>
    <ignoredError sqref="C6:L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Zeros="0" zoomScalePageLayoutView="0" workbookViewId="0" topLeftCell="A1">
      <selection activeCell="I55" sqref="I55"/>
    </sheetView>
  </sheetViews>
  <sheetFormatPr defaultColWidth="9.00390625" defaultRowHeight="12"/>
  <cols>
    <col min="1" max="2" width="20.875" style="0" customWidth="1"/>
    <col min="4" max="4" width="9.875" style="0" customWidth="1"/>
    <col min="5" max="5" width="9.00390625" style="0" customWidth="1"/>
    <col min="6" max="6" width="2.00390625" style="0" customWidth="1"/>
    <col min="7" max="8" width="10.125" style="0" customWidth="1"/>
    <col min="9" max="11" width="9.125" style="0" customWidth="1"/>
  </cols>
  <sheetData>
    <row r="1" spans="1:7" ht="15">
      <c r="A1" s="99" t="s">
        <v>52</v>
      </c>
      <c r="B1" s="99"/>
      <c r="C1" s="99"/>
      <c r="D1" s="99"/>
      <c r="F1" s="101"/>
      <c r="G1" s="102" t="s">
        <v>112</v>
      </c>
    </row>
    <row r="2" spans="1:5" ht="15">
      <c r="A2" s="103" t="s">
        <v>114</v>
      </c>
      <c r="B2" s="103"/>
      <c r="C2" s="99"/>
      <c r="D2" s="99"/>
      <c r="E2" s="101"/>
    </row>
    <row r="3" spans="1:12" ht="12.75">
      <c r="A3" s="212" t="s">
        <v>79</v>
      </c>
      <c r="B3" s="212" t="s">
        <v>80</v>
      </c>
      <c r="C3" s="213" t="s">
        <v>1</v>
      </c>
      <c r="D3" s="214" t="s">
        <v>2</v>
      </c>
      <c r="E3" s="215"/>
      <c r="F3" s="216"/>
      <c r="G3" s="215" t="s">
        <v>3</v>
      </c>
      <c r="H3" s="217"/>
      <c r="I3" s="217"/>
      <c r="J3" s="215"/>
      <c r="K3" s="215" t="s">
        <v>4</v>
      </c>
      <c r="L3" s="218" t="s">
        <v>5</v>
      </c>
    </row>
    <row r="4" spans="1:12" ht="13.5">
      <c r="A4" s="170"/>
      <c r="B4" s="170"/>
      <c r="C4" s="171" t="s">
        <v>7</v>
      </c>
      <c r="D4" s="171" t="s">
        <v>8</v>
      </c>
      <c r="E4" s="198" t="s">
        <v>9</v>
      </c>
      <c r="F4" s="199"/>
      <c r="G4" s="200" t="s">
        <v>81</v>
      </c>
      <c r="H4" s="200" t="s">
        <v>82</v>
      </c>
      <c r="I4" s="200" t="s">
        <v>83</v>
      </c>
      <c r="J4" s="200" t="s">
        <v>84</v>
      </c>
      <c r="K4" s="200" t="s">
        <v>85</v>
      </c>
      <c r="L4" s="172"/>
    </row>
    <row r="5" spans="1:12" ht="12.75">
      <c r="A5" s="173"/>
      <c r="B5" s="173"/>
      <c r="C5" s="173"/>
      <c r="D5" s="173"/>
      <c r="E5" s="201" t="s">
        <v>24</v>
      </c>
      <c r="F5" s="202"/>
      <c r="G5" s="203"/>
      <c r="H5" s="203"/>
      <c r="I5" s="203"/>
      <c r="J5" s="203"/>
      <c r="K5" s="203"/>
      <c r="L5" s="174"/>
    </row>
    <row r="6" spans="1:15" ht="12">
      <c r="A6" s="141" t="s">
        <v>86</v>
      </c>
      <c r="B6" s="141"/>
      <c r="C6" s="126">
        <f>SUM(C7:C9)</f>
        <v>13</v>
      </c>
      <c r="D6" s="126">
        <f>SUM(D7:D9)</f>
        <v>111</v>
      </c>
      <c r="E6" s="204" t="s">
        <v>87</v>
      </c>
      <c r="F6" s="42"/>
      <c r="G6" s="126">
        <f>SUM(G7:G9)</f>
        <v>475</v>
      </c>
      <c r="H6" s="126">
        <f>SUM(H7:H9)</f>
        <v>489</v>
      </c>
      <c r="I6" s="126">
        <f>SUM(I7:I9)</f>
        <v>522</v>
      </c>
      <c r="J6" s="126">
        <f>SUM(J7:J9)</f>
        <v>517</v>
      </c>
      <c r="K6" s="126">
        <f>SUM(K7:K9)</f>
        <v>476</v>
      </c>
      <c r="L6" s="126">
        <f aca="true" t="shared" si="0" ref="L6:L32">SUM(G6:K6)</f>
        <v>2479</v>
      </c>
      <c r="O6" s="183"/>
    </row>
    <row r="7" spans="1:15" ht="12">
      <c r="A7" s="205"/>
      <c r="B7" s="146" t="s">
        <v>88</v>
      </c>
      <c r="C7" s="206">
        <v>3</v>
      </c>
      <c r="D7" s="206">
        <v>31</v>
      </c>
      <c r="E7" s="204" t="s">
        <v>87</v>
      </c>
      <c r="F7" s="42">
        <f>SUM(F8:F10)</f>
        <v>0</v>
      </c>
      <c r="G7" s="206">
        <v>133</v>
      </c>
      <c r="H7" s="206">
        <v>137</v>
      </c>
      <c r="I7" s="206">
        <v>138</v>
      </c>
      <c r="J7" s="206">
        <v>142</v>
      </c>
      <c r="K7" s="206">
        <v>136</v>
      </c>
      <c r="L7" s="206">
        <f t="shared" si="0"/>
        <v>686</v>
      </c>
      <c r="N7" s="206"/>
      <c r="O7" s="183"/>
    </row>
    <row r="8" spans="1:15" ht="12">
      <c r="A8" s="207"/>
      <c r="B8" s="146" t="s">
        <v>89</v>
      </c>
      <c r="C8" s="206">
        <v>7</v>
      </c>
      <c r="D8" s="206">
        <v>53</v>
      </c>
      <c r="E8" s="204" t="s">
        <v>87</v>
      </c>
      <c r="F8" s="95"/>
      <c r="G8" s="206">
        <v>225</v>
      </c>
      <c r="H8" s="206">
        <v>236</v>
      </c>
      <c r="I8" s="206">
        <v>260</v>
      </c>
      <c r="J8" s="206">
        <v>233</v>
      </c>
      <c r="K8" s="206">
        <v>228</v>
      </c>
      <c r="L8" s="127">
        <f t="shared" si="0"/>
        <v>1182</v>
      </c>
      <c r="N8" s="127"/>
      <c r="O8" s="183"/>
    </row>
    <row r="9" spans="1:15" ht="12">
      <c r="A9" s="207"/>
      <c r="B9" s="146" t="s">
        <v>90</v>
      </c>
      <c r="C9" s="206">
        <v>3</v>
      </c>
      <c r="D9" s="206">
        <v>27</v>
      </c>
      <c r="E9" s="204" t="s">
        <v>87</v>
      </c>
      <c r="F9" s="95"/>
      <c r="G9" s="206">
        <v>117</v>
      </c>
      <c r="H9" s="206">
        <v>116</v>
      </c>
      <c r="I9" s="206">
        <v>124</v>
      </c>
      <c r="J9" s="206">
        <v>142</v>
      </c>
      <c r="K9" s="206">
        <v>112</v>
      </c>
      <c r="L9" s="206">
        <f t="shared" si="0"/>
        <v>611</v>
      </c>
      <c r="O9" s="183"/>
    </row>
    <row r="10" spans="1:15" ht="12">
      <c r="A10" s="208" t="s">
        <v>12</v>
      </c>
      <c r="B10" s="208"/>
      <c r="C10" s="142">
        <f>SUM(C11:C13)</f>
        <v>11</v>
      </c>
      <c r="D10" s="142">
        <f>SUM(D11:D13)</f>
        <v>112</v>
      </c>
      <c r="E10" s="204" t="s">
        <v>87</v>
      </c>
      <c r="F10" s="95"/>
      <c r="G10" s="142">
        <f>SUM(G11:G13)</f>
        <v>510</v>
      </c>
      <c r="H10" s="142">
        <f>SUM(H11:H13)</f>
        <v>486</v>
      </c>
      <c r="I10" s="142">
        <f>SUM(I11:I13)</f>
        <v>535</v>
      </c>
      <c r="J10" s="142">
        <f>SUM(J11:J13)</f>
        <v>543</v>
      </c>
      <c r="K10" s="142">
        <f>SUM(K11:K13)</f>
        <v>519</v>
      </c>
      <c r="L10" s="142">
        <f t="shared" si="0"/>
        <v>2593</v>
      </c>
      <c r="O10" s="183"/>
    </row>
    <row r="11" spans="1:15" ht="12">
      <c r="A11" s="205"/>
      <c r="B11" s="146" t="s">
        <v>91</v>
      </c>
      <c r="C11" s="206">
        <v>5</v>
      </c>
      <c r="D11" s="206">
        <v>58</v>
      </c>
      <c r="E11" s="204" t="s">
        <v>87</v>
      </c>
      <c r="F11" s="42">
        <f>SUM(F12:F13)</f>
        <v>0</v>
      </c>
      <c r="G11" s="206">
        <v>266</v>
      </c>
      <c r="H11" s="206">
        <v>253</v>
      </c>
      <c r="I11" s="206">
        <v>275</v>
      </c>
      <c r="J11" s="206">
        <v>281</v>
      </c>
      <c r="K11" s="206">
        <v>267</v>
      </c>
      <c r="L11" s="206">
        <f t="shared" si="0"/>
        <v>1342</v>
      </c>
      <c r="O11" s="183"/>
    </row>
    <row r="12" spans="1:15" ht="12">
      <c r="A12" s="207"/>
      <c r="B12" s="146" t="s">
        <v>92</v>
      </c>
      <c r="C12" s="206">
        <v>4</v>
      </c>
      <c r="D12" s="206">
        <v>33</v>
      </c>
      <c r="E12" s="204" t="s">
        <v>87</v>
      </c>
      <c r="F12" s="95"/>
      <c r="G12" s="206">
        <v>157</v>
      </c>
      <c r="H12" s="206">
        <v>146</v>
      </c>
      <c r="I12" s="206">
        <v>164</v>
      </c>
      <c r="J12" s="206">
        <v>143</v>
      </c>
      <c r="K12" s="206">
        <v>156</v>
      </c>
      <c r="L12" s="206">
        <f t="shared" si="0"/>
        <v>766</v>
      </c>
      <c r="O12" s="183"/>
    </row>
    <row r="13" spans="1:15" ht="12">
      <c r="A13" s="207"/>
      <c r="B13" s="146" t="s">
        <v>93</v>
      </c>
      <c r="C13" s="206">
        <v>2</v>
      </c>
      <c r="D13" s="206">
        <v>21</v>
      </c>
      <c r="E13" s="204" t="s">
        <v>87</v>
      </c>
      <c r="F13" s="95"/>
      <c r="G13" s="206">
        <v>87</v>
      </c>
      <c r="H13" s="206">
        <v>87</v>
      </c>
      <c r="I13" s="206">
        <v>96</v>
      </c>
      <c r="J13" s="206">
        <v>119</v>
      </c>
      <c r="K13" s="206">
        <v>96</v>
      </c>
      <c r="L13" s="206">
        <f t="shared" si="0"/>
        <v>485</v>
      </c>
      <c r="O13" s="183"/>
    </row>
    <row r="14" spans="1:15" ht="12">
      <c r="A14" s="208" t="s">
        <v>94</v>
      </c>
      <c r="B14" s="208"/>
      <c r="C14" s="142">
        <f>SUM(C15:C18)</f>
        <v>14</v>
      </c>
      <c r="D14" s="142">
        <f>SUM(D15:D18)</f>
        <v>131</v>
      </c>
      <c r="E14" s="204" t="s">
        <v>87</v>
      </c>
      <c r="F14" s="42">
        <f>SUM(F15:F16)</f>
        <v>0</v>
      </c>
      <c r="G14" s="142">
        <f>SUM(G15:G18)</f>
        <v>540</v>
      </c>
      <c r="H14" s="142">
        <f>SUM(H15:H18)</f>
        <v>621</v>
      </c>
      <c r="I14" s="142">
        <f>SUM(I15:I18)</f>
        <v>585</v>
      </c>
      <c r="J14" s="142">
        <f>SUM(J15:J18)</f>
        <v>612</v>
      </c>
      <c r="K14" s="142">
        <f>SUM(K15:K18)</f>
        <v>597</v>
      </c>
      <c r="L14" s="142">
        <f t="shared" si="0"/>
        <v>2955</v>
      </c>
      <c r="O14" s="183"/>
    </row>
    <row r="15" spans="1:18" ht="12">
      <c r="A15" s="207"/>
      <c r="B15" s="146" t="s">
        <v>95</v>
      </c>
      <c r="C15" s="206">
        <v>5</v>
      </c>
      <c r="D15" s="206">
        <v>48</v>
      </c>
      <c r="E15" s="204" t="s">
        <v>87</v>
      </c>
      <c r="F15" s="95"/>
      <c r="G15" s="206">
        <v>213</v>
      </c>
      <c r="H15" s="206">
        <v>242</v>
      </c>
      <c r="I15" s="206">
        <v>235</v>
      </c>
      <c r="J15" s="206">
        <v>247</v>
      </c>
      <c r="K15" s="206">
        <v>225</v>
      </c>
      <c r="L15" s="206">
        <f t="shared" si="0"/>
        <v>1162</v>
      </c>
      <c r="O15" s="183"/>
      <c r="R15" s="206"/>
    </row>
    <row r="16" spans="1:18" ht="12">
      <c r="A16" s="207"/>
      <c r="B16" s="146" t="s">
        <v>96</v>
      </c>
      <c r="C16" s="206">
        <v>3</v>
      </c>
      <c r="D16" s="206">
        <v>21</v>
      </c>
      <c r="E16" s="204" t="s">
        <v>87</v>
      </c>
      <c r="F16" s="95"/>
      <c r="G16" s="206">
        <v>75</v>
      </c>
      <c r="H16" s="206">
        <v>88</v>
      </c>
      <c r="I16" s="206">
        <v>97</v>
      </c>
      <c r="J16" s="206">
        <v>86</v>
      </c>
      <c r="K16" s="206">
        <v>93</v>
      </c>
      <c r="L16" s="206">
        <f t="shared" si="0"/>
        <v>439</v>
      </c>
      <c r="O16" s="183"/>
      <c r="R16" s="206"/>
    </row>
    <row r="17" spans="1:15" ht="12">
      <c r="A17" s="205"/>
      <c r="B17" s="146" t="s">
        <v>97</v>
      </c>
      <c r="C17" s="206">
        <v>3</v>
      </c>
      <c r="D17" s="206">
        <v>31</v>
      </c>
      <c r="E17" s="204" t="s">
        <v>87</v>
      </c>
      <c r="F17" s="63"/>
      <c r="G17" s="206">
        <v>127</v>
      </c>
      <c r="H17" s="206">
        <v>144</v>
      </c>
      <c r="I17" s="206">
        <v>123</v>
      </c>
      <c r="J17" s="206">
        <v>122</v>
      </c>
      <c r="K17" s="206">
        <v>127</v>
      </c>
      <c r="L17" s="206">
        <f t="shared" si="0"/>
        <v>643</v>
      </c>
      <c r="O17" s="183"/>
    </row>
    <row r="18" spans="1:15" ht="12">
      <c r="A18" s="205"/>
      <c r="B18" s="146" t="s">
        <v>98</v>
      </c>
      <c r="C18" s="206">
        <v>3</v>
      </c>
      <c r="D18" s="206">
        <v>31</v>
      </c>
      <c r="E18" s="204" t="s">
        <v>87</v>
      </c>
      <c r="F18" s="42">
        <f>SUM(F19:F21)</f>
        <v>0</v>
      </c>
      <c r="G18" s="206">
        <v>125</v>
      </c>
      <c r="H18" s="206">
        <v>147</v>
      </c>
      <c r="I18" s="206">
        <v>130</v>
      </c>
      <c r="J18" s="206">
        <v>157</v>
      </c>
      <c r="K18" s="206">
        <v>152</v>
      </c>
      <c r="L18" s="206">
        <f t="shared" si="0"/>
        <v>711</v>
      </c>
      <c r="O18" s="183"/>
    </row>
    <row r="19" spans="1:15" ht="12">
      <c r="A19" s="141" t="s">
        <v>99</v>
      </c>
      <c r="B19" s="141"/>
      <c r="C19" s="126">
        <f>SUM(C20:C21)</f>
        <v>10</v>
      </c>
      <c r="D19" s="126">
        <f>SUM(D20:D21)</f>
        <v>113</v>
      </c>
      <c r="E19" s="204" t="s">
        <v>87</v>
      </c>
      <c r="F19" s="95"/>
      <c r="G19" s="126">
        <f>SUM(G20:G21)</f>
        <v>486</v>
      </c>
      <c r="H19" s="126">
        <f>SUM(H20:H21)</f>
        <v>483</v>
      </c>
      <c r="I19" s="126">
        <f>SUM(I20:I21)</f>
        <v>465</v>
      </c>
      <c r="J19" s="126">
        <f>SUM(J20:J21)</f>
        <v>488</v>
      </c>
      <c r="K19" s="126">
        <f>SUM(K20:K21)</f>
        <v>453</v>
      </c>
      <c r="L19" s="126">
        <f t="shared" si="0"/>
        <v>2375</v>
      </c>
      <c r="O19" s="183"/>
    </row>
    <row r="20" spans="1:15" ht="12">
      <c r="A20" s="207"/>
      <c r="B20" s="146" t="s">
        <v>100</v>
      </c>
      <c r="C20" s="206">
        <v>5</v>
      </c>
      <c r="D20" s="206">
        <v>51</v>
      </c>
      <c r="E20" s="204" t="s">
        <v>87</v>
      </c>
      <c r="F20" s="95"/>
      <c r="G20" s="206">
        <v>219</v>
      </c>
      <c r="H20" s="206">
        <v>215</v>
      </c>
      <c r="I20" s="206">
        <v>214</v>
      </c>
      <c r="J20" s="206">
        <v>212</v>
      </c>
      <c r="K20" s="206">
        <v>207</v>
      </c>
      <c r="L20" s="206">
        <f t="shared" si="0"/>
        <v>1067</v>
      </c>
      <c r="O20" s="183"/>
    </row>
    <row r="21" spans="1:15" ht="12">
      <c r="A21" s="207"/>
      <c r="B21" s="146" t="s">
        <v>101</v>
      </c>
      <c r="C21" s="206">
        <v>5</v>
      </c>
      <c r="D21" s="206">
        <v>62</v>
      </c>
      <c r="E21" s="204" t="s">
        <v>87</v>
      </c>
      <c r="F21" s="95"/>
      <c r="G21" s="206">
        <v>267</v>
      </c>
      <c r="H21" s="206">
        <v>268</v>
      </c>
      <c r="I21" s="206">
        <v>251</v>
      </c>
      <c r="J21" s="206">
        <v>276</v>
      </c>
      <c r="K21" s="206">
        <v>246</v>
      </c>
      <c r="L21" s="206">
        <f t="shared" si="0"/>
        <v>1308</v>
      </c>
      <c r="O21" s="183"/>
    </row>
    <row r="22" spans="1:15" ht="12">
      <c r="A22" s="208" t="s">
        <v>16</v>
      </c>
      <c r="B22" s="208"/>
      <c r="C22" s="126">
        <f>SUM(C23:C26)</f>
        <v>11</v>
      </c>
      <c r="D22" s="126">
        <f>SUM(D23:D26)</f>
        <v>113</v>
      </c>
      <c r="E22" s="204" t="s">
        <v>87</v>
      </c>
      <c r="F22" s="42">
        <f>SUM(F23:F24)</f>
        <v>0</v>
      </c>
      <c r="G22" s="126">
        <f>SUM(G23:G26)</f>
        <v>505</v>
      </c>
      <c r="H22" s="126">
        <f>SUM(H23:H26)</f>
        <v>496</v>
      </c>
      <c r="I22" s="126">
        <f>SUM(I23:I26)</f>
        <v>508</v>
      </c>
      <c r="J22" s="126">
        <f>SUM(J23:J26)</f>
        <v>515</v>
      </c>
      <c r="K22" s="126">
        <f>SUM(K23:K26)</f>
        <v>552</v>
      </c>
      <c r="L22" s="126">
        <f t="shared" si="0"/>
        <v>2576</v>
      </c>
      <c r="O22" s="183"/>
    </row>
    <row r="23" spans="1:15" ht="12">
      <c r="A23" s="207"/>
      <c r="B23" s="146" t="s">
        <v>102</v>
      </c>
      <c r="C23" s="206">
        <v>2</v>
      </c>
      <c r="D23" s="206">
        <v>18</v>
      </c>
      <c r="E23" s="204" t="s">
        <v>87</v>
      </c>
      <c r="F23" s="95"/>
      <c r="G23" s="206">
        <v>92</v>
      </c>
      <c r="H23" s="206">
        <v>73</v>
      </c>
      <c r="I23" s="206">
        <v>88</v>
      </c>
      <c r="J23" s="206">
        <v>78</v>
      </c>
      <c r="K23" s="206">
        <v>93</v>
      </c>
      <c r="L23" s="206">
        <f t="shared" si="0"/>
        <v>424</v>
      </c>
      <c r="O23" s="183"/>
    </row>
    <row r="24" spans="1:15" ht="12">
      <c r="A24" s="207"/>
      <c r="B24" s="146" t="s">
        <v>103</v>
      </c>
      <c r="C24" s="206">
        <v>1</v>
      </c>
      <c r="D24" s="206">
        <v>20</v>
      </c>
      <c r="E24" s="204" t="s">
        <v>87</v>
      </c>
      <c r="F24" s="95"/>
      <c r="G24" s="206">
        <v>98</v>
      </c>
      <c r="H24" s="206">
        <v>90</v>
      </c>
      <c r="I24" s="206">
        <v>100</v>
      </c>
      <c r="J24" s="206">
        <v>108</v>
      </c>
      <c r="K24" s="206">
        <v>102</v>
      </c>
      <c r="L24" s="206">
        <f t="shared" si="0"/>
        <v>498</v>
      </c>
      <c r="O24" s="183"/>
    </row>
    <row r="25" spans="1:15" ht="12">
      <c r="A25" s="205"/>
      <c r="B25" s="146" t="s">
        <v>104</v>
      </c>
      <c r="C25" s="206">
        <v>2</v>
      </c>
      <c r="D25" s="206">
        <v>18</v>
      </c>
      <c r="E25" s="204" t="s">
        <v>87</v>
      </c>
      <c r="F25" s="42">
        <f>SUM(F26:F27)</f>
        <v>0</v>
      </c>
      <c r="G25" s="206">
        <v>73</v>
      </c>
      <c r="H25" s="206">
        <v>68</v>
      </c>
      <c r="I25" s="206">
        <v>73</v>
      </c>
      <c r="J25" s="206">
        <v>69</v>
      </c>
      <c r="K25" s="206">
        <v>87</v>
      </c>
      <c r="L25" s="206">
        <f t="shared" si="0"/>
        <v>370</v>
      </c>
      <c r="O25" s="183"/>
    </row>
    <row r="26" spans="1:15" ht="12">
      <c r="A26" s="207"/>
      <c r="B26" s="146" t="s">
        <v>105</v>
      </c>
      <c r="C26" s="206">
        <v>6</v>
      </c>
      <c r="D26" s="206">
        <v>57</v>
      </c>
      <c r="E26" s="204" t="s">
        <v>87</v>
      </c>
      <c r="F26" s="95"/>
      <c r="G26" s="206">
        <v>242</v>
      </c>
      <c r="H26" s="206">
        <v>265</v>
      </c>
      <c r="I26" s="206">
        <v>247</v>
      </c>
      <c r="J26" s="206">
        <v>260</v>
      </c>
      <c r="K26" s="206">
        <v>270</v>
      </c>
      <c r="L26" s="206">
        <f t="shared" si="0"/>
        <v>1284</v>
      </c>
      <c r="O26" s="183"/>
    </row>
    <row r="27" spans="1:15" ht="12">
      <c r="A27" s="208" t="s">
        <v>19</v>
      </c>
      <c r="B27" s="208"/>
      <c r="C27" s="142">
        <f>SUM(C28:C29)</f>
        <v>8</v>
      </c>
      <c r="D27" s="142">
        <f>SUM(D28:D29)</f>
        <v>107</v>
      </c>
      <c r="E27" s="204" t="s">
        <v>87</v>
      </c>
      <c r="F27" s="95"/>
      <c r="G27" s="142">
        <f>SUM(G28:G29)</f>
        <v>463</v>
      </c>
      <c r="H27" s="142">
        <f>SUM(H28:H29)</f>
        <v>455</v>
      </c>
      <c r="I27" s="142">
        <f>SUM(I28:I29)</f>
        <v>498</v>
      </c>
      <c r="J27" s="142">
        <f>SUM(J28:J29)</f>
        <v>475</v>
      </c>
      <c r="K27" s="142">
        <f>SUM(K28:K29)</f>
        <v>463</v>
      </c>
      <c r="L27" s="142">
        <f t="shared" si="0"/>
        <v>2354</v>
      </c>
      <c r="O27" s="183"/>
    </row>
    <row r="28" spans="1:15" ht="12">
      <c r="A28" s="205"/>
      <c r="B28" s="146" t="s">
        <v>106</v>
      </c>
      <c r="C28" s="206">
        <v>5</v>
      </c>
      <c r="D28" s="206">
        <v>64</v>
      </c>
      <c r="E28" s="204" t="s">
        <v>87</v>
      </c>
      <c r="F28" s="42">
        <f>SUM(F29:F30)</f>
        <v>0</v>
      </c>
      <c r="G28" s="206">
        <v>283</v>
      </c>
      <c r="H28" s="206">
        <v>279</v>
      </c>
      <c r="I28" s="206">
        <v>326</v>
      </c>
      <c r="J28" s="206">
        <v>301</v>
      </c>
      <c r="K28" s="206">
        <v>290</v>
      </c>
      <c r="L28" s="206">
        <f t="shared" si="0"/>
        <v>1479</v>
      </c>
      <c r="O28" s="183"/>
    </row>
    <row r="29" spans="1:15" ht="12">
      <c r="A29" s="207"/>
      <c r="B29" s="146" t="s">
        <v>107</v>
      </c>
      <c r="C29" s="206">
        <v>3</v>
      </c>
      <c r="D29" s="206">
        <v>43</v>
      </c>
      <c r="E29" s="204" t="s">
        <v>87</v>
      </c>
      <c r="F29" s="95"/>
      <c r="G29" s="206">
        <v>180</v>
      </c>
      <c r="H29" s="206">
        <v>176</v>
      </c>
      <c r="I29" s="206">
        <v>172</v>
      </c>
      <c r="J29" s="206">
        <v>174</v>
      </c>
      <c r="K29" s="206">
        <v>173</v>
      </c>
      <c r="L29" s="206">
        <f t="shared" si="0"/>
        <v>875</v>
      </c>
      <c r="O29" s="183"/>
    </row>
    <row r="30" spans="1:12" ht="12">
      <c r="A30" s="209" t="s">
        <v>108</v>
      </c>
      <c r="B30" s="209"/>
      <c r="C30" s="210">
        <f>+C16+C25+C24+C17</f>
        <v>9</v>
      </c>
      <c r="D30" s="210">
        <f>+D16+D25+D24+D17</f>
        <v>90</v>
      </c>
      <c r="E30" s="204" t="s">
        <v>87</v>
      </c>
      <c r="F30" s="95"/>
      <c r="G30" s="210">
        <f>+G16+G25+G24+G17</f>
        <v>373</v>
      </c>
      <c r="H30" s="210">
        <f>+H16+H25+H24+H17</f>
        <v>390</v>
      </c>
      <c r="I30" s="210">
        <f>+I16+I25+I24+I17</f>
        <v>393</v>
      </c>
      <c r="J30" s="210">
        <f>+J16+J25+J24+J17</f>
        <v>385</v>
      </c>
      <c r="K30" s="210">
        <f>+K16+K25+K24+K17</f>
        <v>409</v>
      </c>
      <c r="L30" s="210">
        <f t="shared" si="0"/>
        <v>1950</v>
      </c>
    </row>
    <row r="31" spans="1:12" ht="12">
      <c r="A31" s="209" t="s">
        <v>109</v>
      </c>
      <c r="B31" s="209"/>
      <c r="C31" s="210">
        <f>+C7+C8+C9+C11+C12+C13+C15+C18+C20+C21+C23+C26+C28+C29</f>
        <v>58</v>
      </c>
      <c r="D31" s="210">
        <f>+D7+D8+D9+D11+D12+D13+D15+D18+D20+D21+D23+D26+D28+D29</f>
        <v>597</v>
      </c>
      <c r="E31" s="204" t="s">
        <v>87</v>
      </c>
      <c r="F31" s="95"/>
      <c r="G31" s="210">
        <f>+G7+G8+G9+G11+G12+G13+G15+G18+G20+G21+G23+G26+G28+G29</f>
        <v>2606</v>
      </c>
      <c r="H31" s="210">
        <f>+H7+H8+H9+H11+H12+H13+H15+H18+H20+H21+H23+H26+H28+H29</f>
        <v>2640</v>
      </c>
      <c r="I31" s="210">
        <f>+I7+I8+I9+I11+I12+I13+I15+I18+I20+I21+I23+I26+I28+I29</f>
        <v>2720</v>
      </c>
      <c r="J31" s="210">
        <f>+J7+J8+J9+J11+J12+J13+J15+J18+J20+J21+J23+J26+J28+J29</f>
        <v>2765</v>
      </c>
      <c r="K31" s="210">
        <f>+K7+K8+K9+K11+K12+K13+K15+K18+K20+K21+K23+K26+K28+K29</f>
        <v>2651</v>
      </c>
      <c r="L31" s="210">
        <f t="shared" si="0"/>
        <v>13382</v>
      </c>
    </row>
    <row r="32" spans="1:15" ht="12">
      <c r="A32" s="209" t="s">
        <v>44</v>
      </c>
      <c r="B32" s="209"/>
      <c r="C32" s="211">
        <f>+C6+C10+C14+C19+C22+C27</f>
        <v>67</v>
      </c>
      <c r="D32" s="211">
        <f>+D6+D10+D14+D19+D22+D27</f>
        <v>687</v>
      </c>
      <c r="E32" s="204" t="s">
        <v>87</v>
      </c>
      <c r="F32" s="28">
        <f>F28+F25+F22+F18+F17+F14+F11+F7+F6</f>
        <v>0</v>
      </c>
      <c r="G32" s="211">
        <f>+G6+G10+G14+G19+G22+G27</f>
        <v>2979</v>
      </c>
      <c r="H32" s="211">
        <f>+H6+H10+H14+H19+H22+H27</f>
        <v>3030</v>
      </c>
      <c r="I32" s="211">
        <f>+I6+I10+I14+I19+I22+I27</f>
        <v>3113</v>
      </c>
      <c r="J32" s="211">
        <f>+J6+J10+J14+J19+J22+J27</f>
        <v>3150</v>
      </c>
      <c r="K32" s="211">
        <f>+K6+K10+K14+K19+K22+K27</f>
        <v>3060</v>
      </c>
      <c r="L32" s="211">
        <f t="shared" si="0"/>
        <v>15332</v>
      </c>
      <c r="O32" s="183"/>
    </row>
    <row r="33" spans="1:12" ht="3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2">
      <c r="A34" s="130" t="s">
        <v>46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5" ht="12">
      <c r="A35" s="130" t="s">
        <v>113</v>
      </c>
      <c r="B35" s="130"/>
      <c r="C35" s="131"/>
      <c r="D35" s="131"/>
      <c r="E35" s="131"/>
    </row>
    <row r="36" spans="1:8" ht="12">
      <c r="A36" s="4"/>
      <c r="B36" s="4"/>
      <c r="C36" s="4"/>
      <c r="D36" s="4"/>
      <c r="E36" s="4"/>
      <c r="F36" s="4"/>
      <c r="G36" s="4"/>
      <c r="H36" s="4"/>
    </row>
    <row r="37" spans="1:8" ht="12">
      <c r="A37" s="4"/>
      <c r="B37" s="4"/>
      <c r="C37" s="4"/>
      <c r="D37" s="4"/>
      <c r="E37" s="4"/>
      <c r="F37" s="4"/>
      <c r="G37" s="4"/>
      <c r="H37" s="4"/>
    </row>
    <row r="38" spans="1:8" ht="12">
      <c r="A38" s="11"/>
      <c r="B38" s="11"/>
      <c r="C38" s="42"/>
      <c r="D38" s="42"/>
      <c r="E38" s="44"/>
      <c r="F38" s="47"/>
      <c r="G38" s="46"/>
      <c r="H38" s="47"/>
    </row>
    <row r="42" spans="3:4" ht="12">
      <c r="C42" s="126"/>
      <c r="D42" s="183"/>
    </row>
    <row r="43" spans="3:4" ht="12">
      <c r="C43" s="206"/>
      <c r="D43" s="183"/>
    </row>
    <row r="44" spans="3:4" ht="12">
      <c r="C44" s="127"/>
      <c r="D44" s="183"/>
    </row>
    <row r="45" spans="3:4" ht="12">
      <c r="C45" s="206"/>
      <c r="D45" s="183"/>
    </row>
    <row r="46" spans="3:4" ht="12">
      <c r="C46" s="142"/>
      <c r="D46" s="183"/>
    </row>
    <row r="47" spans="3:4" ht="12">
      <c r="C47" s="206"/>
      <c r="D47" s="183"/>
    </row>
    <row r="48" spans="3:4" ht="12">
      <c r="C48" s="206"/>
      <c r="D48" s="183"/>
    </row>
    <row r="49" spans="3:4" ht="12">
      <c r="C49" s="206"/>
      <c r="D49" s="183"/>
    </row>
    <row r="50" spans="3:4" ht="12">
      <c r="C50" s="142"/>
      <c r="D50" s="183"/>
    </row>
    <row r="51" spans="3:4" ht="12">
      <c r="C51" s="206"/>
      <c r="D51" s="183"/>
    </row>
    <row r="52" spans="3:4" ht="12">
      <c r="C52" s="206"/>
      <c r="D52" s="183"/>
    </row>
    <row r="53" spans="3:4" ht="12">
      <c r="C53" s="206"/>
      <c r="D53" s="183"/>
    </row>
    <row r="54" spans="3:4" ht="12">
      <c r="C54" s="206"/>
      <c r="D54" s="183"/>
    </row>
    <row r="55" spans="3:4" ht="12">
      <c r="C55" s="126"/>
      <c r="D55" s="183"/>
    </row>
    <row r="56" spans="3:4" ht="12">
      <c r="C56" s="206"/>
      <c r="D56" s="183"/>
    </row>
    <row r="57" spans="3:4" ht="12">
      <c r="C57" s="206"/>
      <c r="D57" s="183"/>
    </row>
    <row r="58" spans="3:4" ht="12">
      <c r="C58" s="126"/>
      <c r="D58" s="183"/>
    </row>
    <row r="59" spans="3:4" ht="12">
      <c r="C59" s="206"/>
      <c r="D59" s="183"/>
    </row>
    <row r="60" spans="3:4" ht="12">
      <c r="C60" s="206"/>
      <c r="D60" s="183"/>
    </row>
    <row r="61" spans="3:4" ht="12">
      <c r="C61" s="206"/>
      <c r="D61" s="183"/>
    </row>
    <row r="62" spans="3:4" ht="12">
      <c r="C62" s="206"/>
      <c r="D62" s="183"/>
    </row>
    <row r="63" spans="3:4" ht="12">
      <c r="C63" s="142"/>
      <c r="D63" s="183"/>
    </row>
    <row r="64" spans="3:4" ht="12">
      <c r="C64" s="206"/>
      <c r="D64" s="183"/>
    </row>
    <row r="65" spans="3:4" ht="12">
      <c r="C65" s="206"/>
      <c r="D65" s="183"/>
    </row>
    <row r="66" spans="3:4" ht="12">
      <c r="C66" s="210"/>
      <c r="D66" s="183"/>
    </row>
    <row r="67" spans="3:4" ht="12">
      <c r="C67" s="210"/>
      <c r="D67" s="183"/>
    </row>
    <row r="68" spans="3:4" ht="12">
      <c r="C68" s="211"/>
      <c r="D68" s="18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&amp;R420030.xls</oddHeader>
    <oddFooter>&amp;LComune di Bologna - Dipartimento Programmazione</oddFooter>
  </headerFooter>
  <ignoredErrors>
    <ignoredError sqref="C6:L6 C30 E7:F7 E8:F8 E9:F9 E28:F28 E29:F29 E30:L30 L7 L8 L9 L28 L29" unlockedFormula="1"/>
    <ignoredError sqref="C10:L10 E15:F15 C19:L19 E17:F17 C22:L22 E20:F20 E21:F21 C14:L14 E11:F11 E12:F12 E13:F13 E16:F16 E18:F18 C27:L27 E23:F23 E24:F24 E25:F25 E26:F26 L11 L12 L13 L15 L16 L17 L18 L20 L21 L23 L24 L25 L2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Zeros="0" zoomScalePageLayoutView="0" workbookViewId="0" topLeftCell="A18">
      <selection activeCell="B42" sqref="B42:E68"/>
    </sheetView>
  </sheetViews>
  <sheetFormatPr defaultColWidth="9.00390625" defaultRowHeight="12"/>
  <cols>
    <col min="1" max="2" width="20.875" style="0" customWidth="1"/>
    <col min="5" max="5" width="10.25390625" style="0" customWidth="1"/>
    <col min="6" max="6" width="2.00390625" style="0" customWidth="1"/>
    <col min="7" max="8" width="10.125" style="0" customWidth="1"/>
    <col min="9" max="11" width="9.125" style="0" customWidth="1"/>
  </cols>
  <sheetData>
    <row r="1" spans="1:6" ht="15">
      <c r="A1" s="99" t="s">
        <v>52</v>
      </c>
      <c r="B1" s="99"/>
      <c r="C1" s="99"/>
      <c r="D1" s="99"/>
      <c r="E1" s="102" t="s">
        <v>112</v>
      </c>
      <c r="F1" s="101"/>
    </row>
    <row r="2" spans="1:5" ht="15">
      <c r="A2" s="103" t="s">
        <v>111</v>
      </c>
      <c r="B2" s="103"/>
      <c r="C2" s="99"/>
      <c r="D2" s="99"/>
      <c r="E2" s="101"/>
    </row>
    <row r="3" spans="1:12" ht="12.75">
      <c r="A3" s="212" t="s">
        <v>79</v>
      </c>
      <c r="B3" s="212" t="s">
        <v>80</v>
      </c>
      <c r="C3" s="213" t="s">
        <v>1</v>
      </c>
      <c r="D3" s="214" t="s">
        <v>2</v>
      </c>
      <c r="E3" s="215"/>
      <c r="F3" s="216"/>
      <c r="G3" s="215" t="s">
        <v>3</v>
      </c>
      <c r="H3" s="217"/>
      <c r="I3" s="217"/>
      <c r="J3" s="215"/>
      <c r="K3" s="215" t="s">
        <v>4</v>
      </c>
      <c r="L3" s="218" t="s">
        <v>5</v>
      </c>
    </row>
    <row r="4" spans="1:12" ht="13.5">
      <c r="A4" s="170"/>
      <c r="B4" s="170"/>
      <c r="C4" s="171" t="s">
        <v>7</v>
      </c>
      <c r="D4" s="171" t="s">
        <v>8</v>
      </c>
      <c r="E4" s="198" t="s">
        <v>9</v>
      </c>
      <c r="F4" s="199"/>
      <c r="G4" s="200" t="s">
        <v>81</v>
      </c>
      <c r="H4" s="200" t="s">
        <v>82</v>
      </c>
      <c r="I4" s="200" t="s">
        <v>83</v>
      </c>
      <c r="J4" s="200" t="s">
        <v>84</v>
      </c>
      <c r="K4" s="200" t="s">
        <v>85</v>
      </c>
      <c r="L4" s="172"/>
    </row>
    <row r="5" spans="1:12" ht="12.75">
      <c r="A5" s="173"/>
      <c r="B5" s="173"/>
      <c r="C5" s="173"/>
      <c r="D5" s="173"/>
      <c r="E5" s="201" t="s">
        <v>24</v>
      </c>
      <c r="F5" s="202"/>
      <c r="G5" s="203"/>
      <c r="H5" s="203"/>
      <c r="I5" s="203"/>
      <c r="J5" s="203"/>
      <c r="K5" s="203"/>
      <c r="L5" s="174"/>
    </row>
    <row r="6" spans="1:12" ht="12">
      <c r="A6" s="141" t="s">
        <v>86</v>
      </c>
      <c r="B6" s="141"/>
      <c r="C6" s="126">
        <f>SUM(C7:C9)</f>
        <v>13</v>
      </c>
      <c r="D6" s="126">
        <f>SUM(D7:D9)</f>
        <v>111</v>
      </c>
      <c r="E6" s="204" t="s">
        <v>87</v>
      </c>
      <c r="F6" s="42"/>
      <c r="G6" s="126">
        <f>SUM(G7:G9)</f>
        <v>485</v>
      </c>
      <c r="H6" s="126">
        <f>SUM(H7:H9)</f>
        <v>530</v>
      </c>
      <c r="I6" s="126">
        <f>SUM(I7:I9)</f>
        <v>513</v>
      </c>
      <c r="J6" s="126">
        <f>SUM(J7:J9)</f>
        <v>474</v>
      </c>
      <c r="K6" s="126">
        <f>SUM(K7:K9)</f>
        <v>465</v>
      </c>
      <c r="L6" s="126">
        <f aca="true" t="shared" si="0" ref="L6:L32">SUM(G6:K6)</f>
        <v>2467</v>
      </c>
    </row>
    <row r="7" spans="1:12" ht="12">
      <c r="A7" s="205"/>
      <c r="B7" s="146" t="s">
        <v>88</v>
      </c>
      <c r="C7" s="206">
        <v>3</v>
      </c>
      <c r="D7" s="206">
        <v>31</v>
      </c>
      <c r="E7" s="204" t="s">
        <v>87</v>
      </c>
      <c r="F7" s="42">
        <f>SUM(F8:F10)</f>
        <v>0</v>
      </c>
      <c r="G7" s="206">
        <v>131</v>
      </c>
      <c r="H7" s="206">
        <v>138</v>
      </c>
      <c r="I7" s="206">
        <v>138</v>
      </c>
      <c r="J7" s="206">
        <v>133</v>
      </c>
      <c r="K7" s="206">
        <v>136</v>
      </c>
      <c r="L7" s="206">
        <f t="shared" si="0"/>
        <v>676</v>
      </c>
    </row>
    <row r="8" spans="1:12" ht="12">
      <c r="A8" s="207"/>
      <c r="B8" s="146" t="s">
        <v>89</v>
      </c>
      <c r="C8" s="206">
        <v>7</v>
      </c>
      <c r="D8" s="206">
        <v>53</v>
      </c>
      <c r="E8" s="204" t="s">
        <v>87</v>
      </c>
      <c r="F8" s="95"/>
      <c r="G8" s="206">
        <v>238</v>
      </c>
      <c r="H8" s="206">
        <v>269</v>
      </c>
      <c r="I8" s="206">
        <v>229</v>
      </c>
      <c r="J8" s="206">
        <v>226</v>
      </c>
      <c r="K8" s="206">
        <v>218</v>
      </c>
      <c r="L8" s="127">
        <f t="shared" si="0"/>
        <v>1180</v>
      </c>
    </row>
    <row r="9" spans="1:12" ht="12">
      <c r="A9" s="207"/>
      <c r="B9" s="146" t="s">
        <v>90</v>
      </c>
      <c r="C9" s="206">
        <v>3</v>
      </c>
      <c r="D9" s="206">
        <v>27</v>
      </c>
      <c r="E9" s="204" t="s">
        <v>87</v>
      </c>
      <c r="F9" s="95"/>
      <c r="G9" s="206">
        <v>116</v>
      </c>
      <c r="H9" s="206">
        <v>123</v>
      </c>
      <c r="I9" s="206">
        <v>146</v>
      </c>
      <c r="J9" s="206">
        <v>115</v>
      </c>
      <c r="K9" s="206">
        <v>111</v>
      </c>
      <c r="L9" s="206">
        <f t="shared" si="0"/>
        <v>611</v>
      </c>
    </row>
    <row r="10" spans="1:12" ht="12">
      <c r="A10" s="208" t="s">
        <v>12</v>
      </c>
      <c r="B10" s="208"/>
      <c r="C10" s="142">
        <f>SUM(C11:C13)</f>
        <v>11</v>
      </c>
      <c r="D10" s="142">
        <f>SUM(D11:D13)</f>
        <v>110</v>
      </c>
      <c r="E10" s="204" t="s">
        <v>87</v>
      </c>
      <c r="F10" s="95"/>
      <c r="G10" s="142">
        <f>SUM(G11:G13)</f>
        <v>476</v>
      </c>
      <c r="H10" s="142">
        <f>SUM(H11:H13)</f>
        <v>537</v>
      </c>
      <c r="I10" s="142">
        <f>SUM(I11:I13)</f>
        <v>553</v>
      </c>
      <c r="J10" s="142">
        <f>SUM(J11:J13)</f>
        <v>511</v>
      </c>
      <c r="K10" s="142">
        <f>SUM(K11:K13)</f>
        <v>514</v>
      </c>
      <c r="L10" s="142">
        <f t="shared" si="0"/>
        <v>2591</v>
      </c>
    </row>
    <row r="11" spans="1:12" ht="12">
      <c r="A11" s="205"/>
      <c r="B11" s="146" t="s">
        <v>91</v>
      </c>
      <c r="C11" s="206">
        <v>5</v>
      </c>
      <c r="D11" s="206">
        <v>57</v>
      </c>
      <c r="E11" s="204" t="s">
        <v>87</v>
      </c>
      <c r="F11" s="42">
        <f>SUM(F12:F13)</f>
        <v>0</v>
      </c>
      <c r="G11" s="206">
        <v>245</v>
      </c>
      <c r="H11" s="206">
        <v>280</v>
      </c>
      <c r="I11" s="206">
        <v>286</v>
      </c>
      <c r="J11" s="206">
        <v>262</v>
      </c>
      <c r="K11" s="206">
        <v>268</v>
      </c>
      <c r="L11" s="206">
        <f t="shared" si="0"/>
        <v>1341</v>
      </c>
    </row>
    <row r="12" spans="1:12" ht="12">
      <c r="A12" s="207"/>
      <c r="B12" s="146" t="s">
        <v>92</v>
      </c>
      <c r="C12" s="206">
        <v>4</v>
      </c>
      <c r="D12" s="206">
        <v>32</v>
      </c>
      <c r="E12" s="204" t="s">
        <v>87</v>
      </c>
      <c r="F12" s="95"/>
      <c r="G12" s="206">
        <v>142</v>
      </c>
      <c r="H12" s="206">
        <v>162</v>
      </c>
      <c r="I12" s="206">
        <v>146</v>
      </c>
      <c r="J12" s="206">
        <v>152</v>
      </c>
      <c r="K12" s="206">
        <v>149</v>
      </c>
      <c r="L12" s="206">
        <f t="shared" si="0"/>
        <v>751</v>
      </c>
    </row>
    <row r="13" spans="1:12" ht="12">
      <c r="A13" s="207"/>
      <c r="B13" s="146" t="s">
        <v>93</v>
      </c>
      <c r="C13" s="206">
        <v>2</v>
      </c>
      <c r="D13" s="206">
        <v>21</v>
      </c>
      <c r="E13" s="204" t="s">
        <v>87</v>
      </c>
      <c r="F13" s="95"/>
      <c r="G13" s="206">
        <v>89</v>
      </c>
      <c r="H13" s="206">
        <v>95</v>
      </c>
      <c r="I13" s="206">
        <v>121</v>
      </c>
      <c r="J13" s="206">
        <v>97</v>
      </c>
      <c r="K13" s="206">
        <v>97</v>
      </c>
      <c r="L13" s="206">
        <f t="shared" si="0"/>
        <v>499</v>
      </c>
    </row>
    <row r="14" spans="1:12" ht="12">
      <c r="A14" s="208" t="s">
        <v>94</v>
      </c>
      <c r="B14" s="208"/>
      <c r="C14" s="142">
        <f>SUM(C15:C18)</f>
        <v>14</v>
      </c>
      <c r="D14" s="142">
        <f>SUM(D15:D18)</f>
        <v>130</v>
      </c>
      <c r="E14" s="204" t="s">
        <v>87</v>
      </c>
      <c r="F14" s="42">
        <f>SUM(F15:F16)</f>
        <v>0</v>
      </c>
      <c r="G14" s="142">
        <f>SUM(G15:G18)</f>
        <v>620</v>
      </c>
      <c r="H14" s="142">
        <f>SUM(H15:H18)</f>
        <v>586</v>
      </c>
      <c r="I14" s="142">
        <f>SUM(I15:I18)</f>
        <v>609</v>
      </c>
      <c r="J14" s="142">
        <f>SUM(J15:J18)</f>
        <v>594</v>
      </c>
      <c r="K14" s="142">
        <f>SUM(K15:K18)</f>
        <v>579</v>
      </c>
      <c r="L14" s="142">
        <f t="shared" si="0"/>
        <v>2988</v>
      </c>
    </row>
    <row r="15" spans="1:18" ht="12">
      <c r="A15" s="207"/>
      <c r="B15" s="146" t="s">
        <v>95</v>
      </c>
      <c r="C15" s="206">
        <v>5</v>
      </c>
      <c r="D15" s="206">
        <v>48</v>
      </c>
      <c r="E15" s="204" t="s">
        <v>87</v>
      </c>
      <c r="F15" s="95"/>
      <c r="G15" s="206">
        <v>242</v>
      </c>
      <c r="H15" s="206">
        <v>231</v>
      </c>
      <c r="I15" s="206">
        <v>243</v>
      </c>
      <c r="J15" s="206">
        <v>221</v>
      </c>
      <c r="K15" s="206">
        <v>224</v>
      </c>
      <c r="L15" s="206">
        <f t="shared" si="0"/>
        <v>1161</v>
      </c>
      <c r="R15" s="206" t="e">
        <f>#REF!+#REF!</f>
        <v>#REF!</v>
      </c>
    </row>
    <row r="16" spans="1:18" ht="12">
      <c r="A16" s="207"/>
      <c r="B16" s="146" t="s">
        <v>96</v>
      </c>
      <c r="C16" s="206">
        <v>3</v>
      </c>
      <c r="D16" s="206">
        <v>21</v>
      </c>
      <c r="E16" s="204" t="s">
        <v>87</v>
      </c>
      <c r="F16" s="95"/>
      <c r="G16" s="206">
        <v>88</v>
      </c>
      <c r="H16" s="206">
        <v>96</v>
      </c>
      <c r="I16" s="206">
        <v>82</v>
      </c>
      <c r="J16" s="206">
        <v>95</v>
      </c>
      <c r="K16" s="206">
        <v>88</v>
      </c>
      <c r="L16" s="206">
        <f t="shared" si="0"/>
        <v>449</v>
      </c>
      <c r="R16" s="206" t="e">
        <f>#REF!+#REF!</f>
        <v>#REF!</v>
      </c>
    </row>
    <row r="17" spans="1:12" ht="12">
      <c r="A17" s="205"/>
      <c r="B17" s="146" t="s">
        <v>97</v>
      </c>
      <c r="C17" s="206">
        <v>3</v>
      </c>
      <c r="D17" s="206">
        <v>30</v>
      </c>
      <c r="E17" s="204" t="s">
        <v>87</v>
      </c>
      <c r="F17" s="63"/>
      <c r="G17" s="206">
        <v>147</v>
      </c>
      <c r="H17" s="206">
        <v>126</v>
      </c>
      <c r="I17" s="206">
        <v>129</v>
      </c>
      <c r="J17" s="206">
        <v>126</v>
      </c>
      <c r="K17" s="206">
        <v>116</v>
      </c>
      <c r="L17" s="206">
        <f t="shared" si="0"/>
        <v>644</v>
      </c>
    </row>
    <row r="18" spans="1:12" ht="12">
      <c r="A18" s="205"/>
      <c r="B18" s="146" t="s">
        <v>98</v>
      </c>
      <c r="C18" s="206">
        <v>3</v>
      </c>
      <c r="D18" s="206">
        <v>31</v>
      </c>
      <c r="E18" s="204" t="s">
        <v>87</v>
      </c>
      <c r="F18" s="42">
        <f>SUM(F19:F21)</f>
        <v>0</v>
      </c>
      <c r="G18" s="206">
        <v>143</v>
      </c>
      <c r="H18" s="206">
        <v>133</v>
      </c>
      <c r="I18" s="206">
        <v>155</v>
      </c>
      <c r="J18" s="206">
        <v>152</v>
      </c>
      <c r="K18" s="206">
        <v>151</v>
      </c>
      <c r="L18" s="206">
        <f t="shared" si="0"/>
        <v>734</v>
      </c>
    </row>
    <row r="19" spans="1:12" ht="12">
      <c r="A19" s="141" t="s">
        <v>99</v>
      </c>
      <c r="B19" s="141"/>
      <c r="C19" s="126">
        <f>SUM(C20:C21)</f>
        <v>10</v>
      </c>
      <c r="D19" s="126">
        <f>SUM(D20:D21)</f>
        <v>113</v>
      </c>
      <c r="E19" s="204" t="s">
        <v>87</v>
      </c>
      <c r="F19" s="95"/>
      <c r="G19" s="126">
        <f>SUM(G20:G21)</f>
        <v>488</v>
      </c>
      <c r="H19" s="126">
        <f>SUM(H20:H21)</f>
        <v>472</v>
      </c>
      <c r="I19" s="126">
        <f>SUM(I20:I21)</f>
        <v>486</v>
      </c>
      <c r="J19" s="126">
        <f>SUM(J20:J21)</f>
        <v>452</v>
      </c>
      <c r="K19" s="126">
        <f>SUM(K20:K21)</f>
        <v>478</v>
      </c>
      <c r="L19" s="126">
        <f t="shared" si="0"/>
        <v>2376</v>
      </c>
    </row>
    <row r="20" spans="1:12" ht="12">
      <c r="A20" s="207"/>
      <c r="B20" s="146" t="s">
        <v>100</v>
      </c>
      <c r="C20" s="206">
        <v>5</v>
      </c>
      <c r="D20" s="206">
        <v>51</v>
      </c>
      <c r="E20" s="204" t="s">
        <v>87</v>
      </c>
      <c r="F20" s="95"/>
      <c r="G20" s="206">
        <v>217</v>
      </c>
      <c r="H20" s="206">
        <v>216</v>
      </c>
      <c r="I20" s="206">
        <v>212</v>
      </c>
      <c r="J20" s="206">
        <v>210</v>
      </c>
      <c r="K20" s="206">
        <v>200</v>
      </c>
      <c r="L20" s="206">
        <f t="shared" si="0"/>
        <v>1055</v>
      </c>
    </row>
    <row r="21" spans="1:12" ht="12">
      <c r="A21" s="207"/>
      <c r="B21" s="146" t="s">
        <v>101</v>
      </c>
      <c r="C21" s="206">
        <v>5</v>
      </c>
      <c r="D21" s="206">
        <v>62</v>
      </c>
      <c r="E21" s="204" t="s">
        <v>87</v>
      </c>
      <c r="F21" s="95"/>
      <c r="G21" s="206">
        <v>271</v>
      </c>
      <c r="H21" s="206">
        <v>256</v>
      </c>
      <c r="I21" s="206">
        <v>274</v>
      </c>
      <c r="J21" s="206">
        <v>242</v>
      </c>
      <c r="K21" s="206">
        <v>278</v>
      </c>
      <c r="L21" s="206">
        <f t="shared" si="0"/>
        <v>1321</v>
      </c>
    </row>
    <row r="22" spans="1:12" ht="12">
      <c r="A22" s="208" t="s">
        <v>16</v>
      </c>
      <c r="B22" s="208"/>
      <c r="C22" s="126">
        <f>SUM(C23:C26)</f>
        <v>11</v>
      </c>
      <c r="D22" s="126">
        <f>SUM(D23:D26)</f>
        <v>114</v>
      </c>
      <c r="E22" s="204" t="s">
        <v>87</v>
      </c>
      <c r="F22" s="42">
        <f>SUM(F23:F24)</f>
        <v>0</v>
      </c>
      <c r="G22" s="126">
        <f>SUM(G23:G26)</f>
        <v>493</v>
      </c>
      <c r="H22" s="126">
        <f>SUM(H23:H26)</f>
        <v>500</v>
      </c>
      <c r="I22" s="126">
        <f>SUM(I23:I26)</f>
        <v>508</v>
      </c>
      <c r="J22" s="126">
        <f>SUM(J23:J26)</f>
        <v>550</v>
      </c>
      <c r="K22" s="126">
        <f>SUM(K23:K26)</f>
        <v>546</v>
      </c>
      <c r="L22" s="126">
        <f t="shared" si="0"/>
        <v>2597</v>
      </c>
    </row>
    <row r="23" spans="1:12" ht="12">
      <c r="A23" s="207"/>
      <c r="B23" s="146" t="s">
        <v>102</v>
      </c>
      <c r="C23" s="206">
        <v>2</v>
      </c>
      <c r="D23" s="206">
        <v>18</v>
      </c>
      <c r="E23" s="204" t="s">
        <v>87</v>
      </c>
      <c r="F23" s="95"/>
      <c r="G23" s="206">
        <v>70</v>
      </c>
      <c r="H23" s="206">
        <v>84</v>
      </c>
      <c r="I23" s="206">
        <v>76</v>
      </c>
      <c r="J23" s="206">
        <v>88</v>
      </c>
      <c r="K23" s="206">
        <v>94</v>
      </c>
      <c r="L23" s="206">
        <f t="shared" si="0"/>
        <v>412</v>
      </c>
    </row>
    <row r="24" spans="1:12" ht="12">
      <c r="A24" s="207"/>
      <c r="B24" s="146" t="s">
        <v>103</v>
      </c>
      <c r="C24" s="206">
        <v>1</v>
      </c>
      <c r="D24" s="206">
        <v>20</v>
      </c>
      <c r="E24" s="204" t="s">
        <v>87</v>
      </c>
      <c r="F24" s="95"/>
      <c r="G24" s="206">
        <v>89</v>
      </c>
      <c r="H24" s="206">
        <v>103</v>
      </c>
      <c r="I24" s="206">
        <v>107</v>
      </c>
      <c r="J24" s="206">
        <v>105</v>
      </c>
      <c r="K24" s="206">
        <v>100</v>
      </c>
      <c r="L24" s="206">
        <f t="shared" si="0"/>
        <v>504</v>
      </c>
    </row>
    <row r="25" spans="1:12" ht="12">
      <c r="A25" s="205"/>
      <c r="B25" s="146" t="s">
        <v>104</v>
      </c>
      <c r="C25" s="206">
        <v>2</v>
      </c>
      <c r="D25" s="206">
        <v>18</v>
      </c>
      <c r="E25" s="204" t="s">
        <v>87</v>
      </c>
      <c r="F25" s="42">
        <f>SUM(F26:F27)</f>
        <v>0</v>
      </c>
      <c r="G25" s="206">
        <v>71</v>
      </c>
      <c r="H25" s="206">
        <v>67</v>
      </c>
      <c r="I25" s="206">
        <v>64</v>
      </c>
      <c r="J25" s="206">
        <v>88</v>
      </c>
      <c r="K25" s="206">
        <v>83</v>
      </c>
      <c r="L25" s="206">
        <f t="shared" si="0"/>
        <v>373</v>
      </c>
    </row>
    <row r="26" spans="1:12" ht="12">
      <c r="A26" s="207"/>
      <c r="B26" s="146" t="s">
        <v>105</v>
      </c>
      <c r="C26" s="206">
        <v>6</v>
      </c>
      <c r="D26" s="206">
        <v>58</v>
      </c>
      <c r="E26" s="204" t="s">
        <v>87</v>
      </c>
      <c r="F26" s="95"/>
      <c r="G26" s="206">
        <v>263</v>
      </c>
      <c r="H26" s="206">
        <v>246</v>
      </c>
      <c r="I26" s="206">
        <v>261</v>
      </c>
      <c r="J26" s="206">
        <v>269</v>
      </c>
      <c r="K26" s="206">
        <v>269</v>
      </c>
      <c r="L26" s="206">
        <f t="shared" si="0"/>
        <v>1308</v>
      </c>
    </row>
    <row r="27" spans="1:12" ht="12">
      <c r="A27" s="208" t="s">
        <v>19</v>
      </c>
      <c r="B27" s="208"/>
      <c r="C27" s="142">
        <f>SUM(C28:C29)</f>
        <v>8</v>
      </c>
      <c r="D27" s="142">
        <f>SUM(D28:D29)</f>
        <v>104</v>
      </c>
      <c r="E27" s="204" t="s">
        <v>87</v>
      </c>
      <c r="F27" s="95"/>
      <c r="G27" s="142">
        <f>SUM(G28:G29)</f>
        <v>451</v>
      </c>
      <c r="H27" s="142">
        <f>SUM(H28:H29)</f>
        <v>495</v>
      </c>
      <c r="I27" s="142">
        <f>SUM(I28:I29)</f>
        <v>473</v>
      </c>
      <c r="J27" s="142">
        <f>SUM(J28:J29)</f>
        <v>462</v>
      </c>
      <c r="K27" s="142">
        <f>SUM(K28:K29)</f>
        <v>415</v>
      </c>
      <c r="L27" s="142">
        <f t="shared" si="0"/>
        <v>2296</v>
      </c>
    </row>
    <row r="28" spans="1:12" ht="12">
      <c r="A28" s="205"/>
      <c r="B28" s="146" t="s">
        <v>106</v>
      </c>
      <c r="C28" s="206">
        <v>5</v>
      </c>
      <c r="D28" s="206">
        <v>64</v>
      </c>
      <c r="E28" s="204" t="s">
        <v>87</v>
      </c>
      <c r="F28" s="42">
        <f>SUM(F29:F30)</f>
        <v>0</v>
      </c>
      <c r="G28" s="206">
        <v>278</v>
      </c>
      <c r="H28" s="206">
        <v>323</v>
      </c>
      <c r="I28" s="206">
        <v>302</v>
      </c>
      <c r="J28" s="206">
        <v>289</v>
      </c>
      <c r="K28" s="206">
        <v>259</v>
      </c>
      <c r="L28" s="206">
        <f t="shared" si="0"/>
        <v>1451</v>
      </c>
    </row>
    <row r="29" spans="1:12" ht="12">
      <c r="A29" s="207"/>
      <c r="B29" s="146" t="s">
        <v>107</v>
      </c>
      <c r="C29" s="206">
        <v>3</v>
      </c>
      <c r="D29" s="206">
        <v>40</v>
      </c>
      <c r="E29" s="204" t="s">
        <v>87</v>
      </c>
      <c r="F29" s="95"/>
      <c r="G29" s="206">
        <v>173</v>
      </c>
      <c r="H29" s="206">
        <v>172</v>
      </c>
      <c r="I29" s="206">
        <v>171</v>
      </c>
      <c r="J29" s="206">
        <v>173</v>
      </c>
      <c r="K29" s="206">
        <v>156</v>
      </c>
      <c r="L29" s="206">
        <f t="shared" si="0"/>
        <v>845</v>
      </c>
    </row>
    <row r="30" spans="1:12" ht="12">
      <c r="A30" s="209" t="s">
        <v>108</v>
      </c>
      <c r="B30" s="209"/>
      <c r="C30" s="210">
        <f>+C16+C25+C24+C17</f>
        <v>9</v>
      </c>
      <c r="D30" s="210">
        <f>+D16+D25+D24+D17</f>
        <v>89</v>
      </c>
      <c r="E30" s="204" t="s">
        <v>87</v>
      </c>
      <c r="F30" s="95"/>
      <c r="G30" s="210">
        <f>+G16+G25+G24+G17</f>
        <v>395</v>
      </c>
      <c r="H30" s="210">
        <f>+H16+H25+H24+H17</f>
        <v>392</v>
      </c>
      <c r="I30" s="210">
        <f>+I16+I25+I24+I17</f>
        <v>382</v>
      </c>
      <c r="J30" s="210">
        <f>+J16+J25+J24+J17</f>
        <v>414</v>
      </c>
      <c r="K30" s="210">
        <f>+K16+K25+K24+K17</f>
        <v>387</v>
      </c>
      <c r="L30" s="210">
        <f t="shared" si="0"/>
        <v>1970</v>
      </c>
    </row>
    <row r="31" spans="1:12" ht="12">
      <c r="A31" s="209" t="s">
        <v>109</v>
      </c>
      <c r="B31" s="209"/>
      <c r="C31" s="210">
        <f>+C7+C8+C9+C11+C12+C13+C15+C18+C20+C21+C23+C26+C28+C29</f>
        <v>58</v>
      </c>
      <c r="D31" s="210">
        <f>+D7+D8+D9+D11+D12+D13+D15+D18+D20+D21+D23+D26+D28+D29</f>
        <v>593</v>
      </c>
      <c r="E31" s="204" t="s">
        <v>87</v>
      </c>
      <c r="F31" s="95"/>
      <c r="G31" s="210">
        <f>+G7+G8+G9+G11+G12+G13+G15+G18+G20+G21+G23+G26+G28+G29</f>
        <v>2618</v>
      </c>
      <c r="H31" s="210">
        <f>+H7+H8+H9+H11+H12+H13+H15+H18+H20+H21+H23+H26+H28+H29</f>
        <v>2728</v>
      </c>
      <c r="I31" s="210">
        <f>+I7+I8+I9+I11+I12+I13+I15+I18+I20+I21+I23+I26+I28+I29</f>
        <v>2760</v>
      </c>
      <c r="J31" s="210">
        <f>+J7+J8+J9+J11+J12+J13+J15+J18+J20+J21+J23+J26+J28+J29</f>
        <v>2629</v>
      </c>
      <c r="K31" s="210">
        <f>+K7+K8+K9+K11+K12+K13+K15+K18+K20+K21+K23+K26+K28+K29</f>
        <v>2610</v>
      </c>
      <c r="L31" s="210">
        <f t="shared" si="0"/>
        <v>13345</v>
      </c>
    </row>
    <row r="32" spans="1:12" ht="12">
      <c r="A32" s="209" t="s">
        <v>44</v>
      </c>
      <c r="B32" s="209"/>
      <c r="C32" s="211">
        <f>+C6+C10+C14+C19+C22+C27</f>
        <v>67</v>
      </c>
      <c r="D32" s="211">
        <f>+D6+D10+D14+D19+D22+D27</f>
        <v>682</v>
      </c>
      <c r="E32" s="204" t="s">
        <v>87</v>
      </c>
      <c r="F32" s="28">
        <f>F28+F25+F22+F18+F17+F14+F11+F7+F6</f>
        <v>0</v>
      </c>
      <c r="G32" s="211">
        <f>+G6+G10+G14+G19+G22+G27</f>
        <v>3013</v>
      </c>
      <c r="H32" s="211">
        <f>+H6+H10+H14+H19+H22+H27</f>
        <v>3120</v>
      </c>
      <c r="I32" s="211">
        <f>+I6+I10+I14+I19+I22+I27</f>
        <v>3142</v>
      </c>
      <c r="J32" s="211">
        <f>+J6+J10+J14+J19+J22+J27</f>
        <v>3043</v>
      </c>
      <c r="K32" s="211">
        <f>+K6+K10+K14+K19+K22+K27</f>
        <v>2997</v>
      </c>
      <c r="L32" s="211">
        <f t="shared" si="0"/>
        <v>15315</v>
      </c>
    </row>
    <row r="33" spans="1:12" ht="3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2">
      <c r="A34" s="130" t="s">
        <v>46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5" ht="12">
      <c r="A35" s="130" t="s">
        <v>113</v>
      </c>
      <c r="B35" s="130"/>
      <c r="C35" s="131"/>
      <c r="D35" s="131"/>
      <c r="E35" s="131"/>
    </row>
    <row r="36" spans="1:8" ht="12">
      <c r="A36" s="4"/>
      <c r="B36" s="4"/>
      <c r="C36" s="4"/>
      <c r="D36" s="4"/>
      <c r="E36" s="4"/>
      <c r="F36" s="4"/>
      <c r="G36" s="4"/>
      <c r="H36" s="4"/>
    </row>
    <row r="37" spans="1:8" ht="12">
      <c r="A37" s="4"/>
      <c r="B37" s="4"/>
      <c r="C37" s="4"/>
      <c r="D37" s="4"/>
      <c r="E37" s="4"/>
      <c r="F37" s="4"/>
      <c r="G37" s="4"/>
      <c r="H37" s="4"/>
    </row>
    <row r="38" spans="1:8" ht="12">
      <c r="A38" s="11"/>
      <c r="B38" s="11"/>
      <c r="C38" s="42"/>
      <c r="D38" s="42"/>
      <c r="E38" s="44"/>
      <c r="F38" s="47"/>
      <c r="G38" s="46"/>
      <c r="H38" s="47"/>
    </row>
    <row r="42" spans="3:4" ht="12">
      <c r="C42" s="126"/>
      <c r="D42" s="183"/>
    </row>
    <row r="43" spans="3:4" ht="12">
      <c r="C43" s="206"/>
      <c r="D43" s="183"/>
    </row>
    <row r="44" spans="3:4" ht="12">
      <c r="C44" s="127"/>
      <c r="D44" s="183"/>
    </row>
    <row r="45" spans="3:4" ht="12">
      <c r="C45" s="206"/>
      <c r="D45" s="183"/>
    </row>
    <row r="46" spans="3:4" ht="12">
      <c r="C46" s="142"/>
      <c r="D46" s="183"/>
    </row>
    <row r="47" spans="3:4" ht="12">
      <c r="C47" s="206"/>
      <c r="D47" s="183"/>
    </row>
    <row r="48" spans="3:4" ht="12">
      <c r="C48" s="206"/>
      <c r="D48" s="183"/>
    </row>
    <row r="49" spans="3:4" ht="12">
      <c r="C49" s="206"/>
      <c r="D49" s="183"/>
    </row>
    <row r="50" spans="3:4" ht="12">
      <c r="C50" s="142"/>
      <c r="D50" s="183"/>
    </row>
    <row r="51" spans="3:4" ht="12">
      <c r="C51" s="206"/>
      <c r="D51" s="183"/>
    </row>
    <row r="52" spans="3:4" ht="12">
      <c r="C52" s="206"/>
      <c r="D52" s="183"/>
    </row>
    <row r="53" spans="3:4" ht="12">
      <c r="C53" s="206"/>
      <c r="D53" s="183"/>
    </row>
    <row r="54" spans="3:4" ht="12">
      <c r="C54" s="206"/>
      <c r="D54" s="183"/>
    </row>
    <row r="55" spans="3:4" ht="12">
      <c r="C55" s="126"/>
      <c r="D55" s="183"/>
    </row>
    <row r="56" spans="3:4" ht="12">
      <c r="C56" s="206"/>
      <c r="D56" s="183"/>
    </row>
    <row r="57" spans="3:4" ht="12">
      <c r="C57" s="206"/>
      <c r="D57" s="183"/>
    </row>
    <row r="58" spans="3:4" ht="12">
      <c r="C58" s="126"/>
      <c r="D58" s="183"/>
    </row>
    <row r="59" spans="3:4" ht="12">
      <c r="C59" s="206"/>
      <c r="D59" s="183"/>
    </row>
    <row r="60" spans="3:4" ht="12">
      <c r="C60" s="206"/>
      <c r="D60" s="183"/>
    </row>
    <row r="61" spans="3:4" ht="12">
      <c r="C61" s="206"/>
      <c r="D61" s="183"/>
    </row>
    <row r="62" spans="3:4" ht="12">
      <c r="C62" s="206"/>
      <c r="D62" s="183"/>
    </row>
    <row r="63" spans="3:4" ht="12">
      <c r="C63" s="142"/>
      <c r="D63" s="183"/>
    </row>
    <row r="64" spans="3:4" ht="12">
      <c r="C64" s="206"/>
      <c r="D64" s="183"/>
    </row>
    <row r="65" spans="3:4" ht="12">
      <c r="C65" s="206"/>
      <c r="D65" s="183"/>
    </row>
    <row r="66" spans="3:4" ht="12">
      <c r="C66" s="210"/>
      <c r="D66" s="183"/>
    </row>
    <row r="67" spans="3:4" ht="12">
      <c r="C67" s="210"/>
      <c r="D67" s="183"/>
    </row>
    <row r="68" spans="3:4" ht="12">
      <c r="C68" s="211"/>
      <c r="D68" s="18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&amp;R420030.xls</oddHeader>
    <oddFooter>&amp;LComune di Bologna - Dipartimento Programmazione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showZeros="0" zoomScalePageLayoutView="0" workbookViewId="0" topLeftCell="A1">
      <selection activeCell="E31" sqref="E31"/>
    </sheetView>
  </sheetViews>
  <sheetFormatPr defaultColWidth="9.00390625" defaultRowHeight="12"/>
  <cols>
    <col min="1" max="2" width="20.875" style="0" customWidth="1"/>
    <col min="5" max="5" width="10.25390625" style="0" customWidth="1"/>
    <col min="6" max="6" width="2.00390625" style="0" customWidth="1"/>
    <col min="7" max="8" width="10.125" style="0" customWidth="1"/>
    <col min="9" max="11" width="9.125" style="0" customWidth="1"/>
  </cols>
  <sheetData>
    <row r="1" spans="1:6" ht="15">
      <c r="A1" s="99" t="s">
        <v>52</v>
      </c>
      <c r="B1" s="99"/>
      <c r="C1" s="99"/>
      <c r="D1" s="99"/>
      <c r="E1" s="102" t="s">
        <v>22</v>
      </c>
      <c r="F1" s="101"/>
    </row>
    <row r="2" spans="1:5" ht="15">
      <c r="A2" s="103" t="s">
        <v>78</v>
      </c>
      <c r="B2" s="103"/>
      <c r="C2" s="99"/>
      <c r="D2" s="99"/>
      <c r="E2" s="101"/>
    </row>
    <row r="3" spans="1:12" ht="12.75">
      <c r="A3" s="212" t="s">
        <v>79</v>
      </c>
      <c r="B3" s="212" t="s">
        <v>80</v>
      </c>
      <c r="C3" s="213" t="s">
        <v>1</v>
      </c>
      <c r="D3" s="214" t="s">
        <v>2</v>
      </c>
      <c r="E3" s="215"/>
      <c r="F3" s="216"/>
      <c r="G3" s="215" t="s">
        <v>3</v>
      </c>
      <c r="H3" s="217"/>
      <c r="I3" s="217"/>
      <c r="J3" s="215"/>
      <c r="K3" s="215" t="s">
        <v>4</v>
      </c>
      <c r="L3" s="218" t="s">
        <v>5</v>
      </c>
    </row>
    <row r="4" spans="1:12" ht="13.5">
      <c r="A4" s="170"/>
      <c r="B4" s="170"/>
      <c r="C4" s="171" t="s">
        <v>7</v>
      </c>
      <c r="D4" s="171" t="s">
        <v>8</v>
      </c>
      <c r="E4" s="198" t="s">
        <v>9</v>
      </c>
      <c r="F4" s="199"/>
      <c r="G4" s="200" t="s">
        <v>81</v>
      </c>
      <c r="H4" s="200" t="s">
        <v>82</v>
      </c>
      <c r="I4" s="200" t="s">
        <v>83</v>
      </c>
      <c r="J4" s="200" t="s">
        <v>84</v>
      </c>
      <c r="K4" s="200" t="s">
        <v>85</v>
      </c>
      <c r="L4" s="172"/>
    </row>
    <row r="5" spans="1:12" ht="12.75">
      <c r="A5" s="173"/>
      <c r="B5" s="173"/>
      <c r="C5" s="173"/>
      <c r="D5" s="173"/>
      <c r="E5" s="201" t="s">
        <v>24</v>
      </c>
      <c r="F5" s="202"/>
      <c r="G5" s="203"/>
      <c r="H5" s="203"/>
      <c r="I5" s="203"/>
      <c r="J5" s="203"/>
      <c r="K5" s="203"/>
      <c r="L5" s="174"/>
    </row>
    <row r="6" spans="1:12" ht="12">
      <c r="A6" s="141" t="s">
        <v>86</v>
      </c>
      <c r="B6" s="141"/>
      <c r="C6" s="126">
        <f>SUM(C7:C9)</f>
        <v>13</v>
      </c>
      <c r="D6" s="126">
        <f>SUM(D7:D9)</f>
        <v>111</v>
      </c>
      <c r="E6" s="204" t="s">
        <v>87</v>
      </c>
      <c r="F6" s="42"/>
      <c r="G6" s="126">
        <f>SUM(G7:G9)</f>
        <v>520</v>
      </c>
      <c r="H6" s="126">
        <f>SUM(H7:H9)</f>
        <v>509</v>
      </c>
      <c r="I6" s="126">
        <f>SUM(I7:I9)</f>
        <v>466</v>
      </c>
      <c r="J6" s="126">
        <f>SUM(J7:J9)</f>
        <v>469</v>
      </c>
      <c r="K6" s="126">
        <f>SUM(K7:K9)</f>
        <v>470</v>
      </c>
      <c r="L6" s="126">
        <f aca="true" t="shared" si="0" ref="L6:L32">SUM(G6:K6)</f>
        <v>2434</v>
      </c>
    </row>
    <row r="7" spans="1:12" ht="12">
      <c r="A7" s="205"/>
      <c r="B7" s="146" t="s">
        <v>88</v>
      </c>
      <c r="C7" s="206">
        <f>C44+C82</f>
        <v>3</v>
      </c>
      <c r="D7" s="206">
        <f aca="true" t="shared" si="1" ref="D7:D13">D44+D82</f>
        <v>31</v>
      </c>
      <c r="E7" s="204" t="s">
        <v>87</v>
      </c>
      <c r="F7" s="42">
        <f>SUM(F8:F10)</f>
        <v>0</v>
      </c>
      <c r="G7" s="206">
        <f aca="true" t="shared" si="2" ref="G7:K9">G44+G82</f>
        <v>137</v>
      </c>
      <c r="H7" s="206">
        <f t="shared" si="2"/>
        <v>139</v>
      </c>
      <c r="I7" s="206">
        <f t="shared" si="2"/>
        <v>135</v>
      </c>
      <c r="J7" s="206">
        <f t="shared" si="2"/>
        <v>141</v>
      </c>
      <c r="K7" s="206">
        <f t="shared" si="2"/>
        <v>134</v>
      </c>
      <c r="L7" s="206">
        <f t="shared" si="0"/>
        <v>686</v>
      </c>
    </row>
    <row r="8" spans="1:12" ht="12">
      <c r="A8" s="207"/>
      <c r="B8" s="146" t="s">
        <v>89</v>
      </c>
      <c r="C8" s="206">
        <f>C45+C83</f>
        <v>7</v>
      </c>
      <c r="D8" s="206">
        <f t="shared" si="1"/>
        <v>53</v>
      </c>
      <c r="E8" s="204" t="s">
        <v>87</v>
      </c>
      <c r="F8" s="95"/>
      <c r="G8" s="206">
        <f t="shared" si="2"/>
        <v>257</v>
      </c>
      <c r="H8" s="206">
        <f t="shared" si="2"/>
        <v>217</v>
      </c>
      <c r="I8" s="206">
        <f t="shared" si="2"/>
        <v>218</v>
      </c>
      <c r="J8" s="206">
        <f t="shared" si="2"/>
        <v>210</v>
      </c>
      <c r="K8" s="206">
        <f t="shared" si="2"/>
        <v>223</v>
      </c>
      <c r="L8" s="127">
        <f t="shared" si="0"/>
        <v>1125</v>
      </c>
    </row>
    <row r="9" spans="1:12" ht="12">
      <c r="A9" s="207"/>
      <c r="B9" s="146" t="s">
        <v>90</v>
      </c>
      <c r="C9" s="206">
        <f>C46+C84</f>
        <v>3</v>
      </c>
      <c r="D9" s="206">
        <f t="shared" si="1"/>
        <v>27</v>
      </c>
      <c r="E9" s="204" t="s">
        <v>87</v>
      </c>
      <c r="F9" s="95"/>
      <c r="G9" s="206">
        <f t="shared" si="2"/>
        <v>126</v>
      </c>
      <c r="H9" s="206">
        <f t="shared" si="2"/>
        <v>153</v>
      </c>
      <c r="I9" s="206">
        <f t="shared" si="2"/>
        <v>113</v>
      </c>
      <c r="J9" s="206">
        <f t="shared" si="2"/>
        <v>118</v>
      </c>
      <c r="K9" s="206">
        <f t="shared" si="2"/>
        <v>113</v>
      </c>
      <c r="L9" s="206">
        <f t="shared" si="0"/>
        <v>623</v>
      </c>
    </row>
    <row r="10" spans="1:12" ht="12">
      <c r="A10" s="208" t="s">
        <v>12</v>
      </c>
      <c r="B10" s="208"/>
      <c r="C10" s="142">
        <f>SUM(C11:C13)</f>
        <v>12</v>
      </c>
      <c r="D10" s="142">
        <f>SUM(D11:D13)</f>
        <v>110</v>
      </c>
      <c r="E10" s="204" t="s">
        <v>87</v>
      </c>
      <c r="F10" s="95"/>
      <c r="G10" s="142">
        <f>SUM(G11:G13)</f>
        <v>535</v>
      </c>
      <c r="H10" s="142">
        <f>SUM(H11:H13)</f>
        <v>557</v>
      </c>
      <c r="I10" s="142">
        <f>SUM(I11:I13)</f>
        <v>502</v>
      </c>
      <c r="J10" s="142">
        <f>SUM(J11:J13)</f>
        <v>515</v>
      </c>
      <c r="K10" s="142">
        <f>SUM(K11:K13)</f>
        <v>514</v>
      </c>
      <c r="L10" s="142">
        <f t="shared" si="0"/>
        <v>2623</v>
      </c>
    </row>
    <row r="11" spans="1:12" ht="12">
      <c r="A11" s="205"/>
      <c r="B11" s="146" t="s">
        <v>91</v>
      </c>
      <c r="C11" s="206">
        <f>C48+C86</f>
        <v>6</v>
      </c>
      <c r="D11" s="206">
        <f>D48+D86</f>
        <v>57</v>
      </c>
      <c r="E11" s="204" t="s">
        <v>87</v>
      </c>
      <c r="F11" s="42">
        <f>SUM(F12:F13)</f>
        <v>0</v>
      </c>
      <c r="G11" s="206">
        <f aca="true" t="shared" si="3" ref="G11:K13">G48+G86</f>
        <v>281</v>
      </c>
      <c r="H11" s="206">
        <f t="shared" si="3"/>
        <v>291</v>
      </c>
      <c r="I11" s="206">
        <f t="shared" si="3"/>
        <v>263</v>
      </c>
      <c r="J11" s="206">
        <f t="shared" si="3"/>
        <v>268</v>
      </c>
      <c r="K11" s="206">
        <f t="shared" si="3"/>
        <v>268</v>
      </c>
      <c r="L11" s="206">
        <f t="shared" si="0"/>
        <v>1371</v>
      </c>
    </row>
    <row r="12" spans="1:12" ht="12">
      <c r="A12" s="207"/>
      <c r="B12" s="146" t="s">
        <v>92</v>
      </c>
      <c r="C12" s="206">
        <f>C49+C87</f>
        <v>4</v>
      </c>
      <c r="D12" s="206">
        <f>D49+D87</f>
        <v>32</v>
      </c>
      <c r="E12" s="204" t="s">
        <v>87</v>
      </c>
      <c r="F12" s="95"/>
      <c r="G12" s="206">
        <f t="shared" si="3"/>
        <v>158</v>
      </c>
      <c r="H12" s="206">
        <f t="shared" si="3"/>
        <v>146</v>
      </c>
      <c r="I12" s="206">
        <f t="shared" si="3"/>
        <v>145</v>
      </c>
      <c r="J12" s="206">
        <f t="shared" si="3"/>
        <v>151</v>
      </c>
      <c r="K12" s="206">
        <f t="shared" si="3"/>
        <v>149</v>
      </c>
      <c r="L12" s="206">
        <f t="shared" si="0"/>
        <v>749</v>
      </c>
    </row>
    <row r="13" spans="1:12" ht="12">
      <c r="A13" s="207"/>
      <c r="B13" s="146" t="s">
        <v>93</v>
      </c>
      <c r="C13" s="206">
        <f>C50+C88</f>
        <v>2</v>
      </c>
      <c r="D13" s="206">
        <f t="shared" si="1"/>
        <v>21</v>
      </c>
      <c r="E13" s="204" t="s">
        <v>87</v>
      </c>
      <c r="F13" s="95"/>
      <c r="G13" s="206">
        <f t="shared" si="3"/>
        <v>96</v>
      </c>
      <c r="H13" s="206">
        <f t="shared" si="3"/>
        <v>120</v>
      </c>
      <c r="I13" s="206">
        <f t="shared" si="3"/>
        <v>94</v>
      </c>
      <c r="J13" s="206">
        <f t="shared" si="3"/>
        <v>96</v>
      </c>
      <c r="K13" s="206">
        <f t="shared" si="3"/>
        <v>97</v>
      </c>
      <c r="L13" s="206">
        <f t="shared" si="0"/>
        <v>503</v>
      </c>
    </row>
    <row r="14" spans="1:12" ht="12">
      <c r="A14" s="208" t="s">
        <v>94</v>
      </c>
      <c r="B14" s="208"/>
      <c r="C14" s="142">
        <f>SUM(C15:C18)</f>
        <v>14</v>
      </c>
      <c r="D14" s="142">
        <f>SUM(D15:D18)</f>
        <v>128</v>
      </c>
      <c r="E14" s="204" t="s">
        <v>87</v>
      </c>
      <c r="F14" s="42">
        <f>SUM(F15:F16)</f>
        <v>0</v>
      </c>
      <c r="G14" s="142">
        <f>SUM(G15:G18)</f>
        <v>589</v>
      </c>
      <c r="H14" s="142">
        <f>SUM(H15:H18)</f>
        <v>605</v>
      </c>
      <c r="I14" s="142">
        <f>SUM(I15:I18)</f>
        <v>587</v>
      </c>
      <c r="J14" s="142">
        <f>SUM(J15:J18)</f>
        <v>590</v>
      </c>
      <c r="K14" s="142">
        <f>SUM(K15:K18)</f>
        <v>604</v>
      </c>
      <c r="L14" s="142">
        <f t="shared" si="0"/>
        <v>2975</v>
      </c>
    </row>
    <row r="15" spans="1:18" ht="12">
      <c r="A15" s="207"/>
      <c r="B15" s="146" t="s">
        <v>95</v>
      </c>
      <c r="C15" s="206">
        <f aca="true" t="shared" si="4" ref="C15:D18">C52+C90</f>
        <v>5</v>
      </c>
      <c r="D15" s="206">
        <f t="shared" si="4"/>
        <v>47</v>
      </c>
      <c r="E15" s="204" t="s">
        <v>87</v>
      </c>
      <c r="F15" s="95"/>
      <c r="G15" s="206">
        <f aca="true" t="shared" si="5" ref="G15:K18">G52+G90</f>
        <v>233</v>
      </c>
      <c r="H15" s="206">
        <f t="shared" si="5"/>
        <v>245</v>
      </c>
      <c r="I15" s="206">
        <f t="shared" si="5"/>
        <v>219</v>
      </c>
      <c r="J15" s="206">
        <f t="shared" si="5"/>
        <v>228</v>
      </c>
      <c r="K15" s="206">
        <f t="shared" si="5"/>
        <v>231</v>
      </c>
      <c r="L15" s="206">
        <f t="shared" si="0"/>
        <v>1156</v>
      </c>
      <c r="R15" s="206">
        <f>R52+R90</f>
        <v>0</v>
      </c>
    </row>
    <row r="16" spans="1:18" ht="12">
      <c r="A16" s="207"/>
      <c r="B16" s="146" t="s">
        <v>96</v>
      </c>
      <c r="C16" s="206">
        <f t="shared" si="4"/>
        <v>3</v>
      </c>
      <c r="D16" s="206">
        <f t="shared" si="4"/>
        <v>21</v>
      </c>
      <c r="E16" s="204" t="s">
        <v>87</v>
      </c>
      <c r="F16" s="95"/>
      <c r="G16" s="206">
        <f t="shared" si="5"/>
        <v>94</v>
      </c>
      <c r="H16" s="206">
        <f t="shared" si="5"/>
        <v>77</v>
      </c>
      <c r="I16" s="206">
        <f t="shared" si="5"/>
        <v>95</v>
      </c>
      <c r="J16" s="206">
        <f t="shared" si="5"/>
        <v>94</v>
      </c>
      <c r="K16" s="206">
        <f t="shared" si="5"/>
        <v>118</v>
      </c>
      <c r="L16" s="206">
        <f t="shared" si="0"/>
        <v>478</v>
      </c>
      <c r="R16" s="206">
        <f>R53+R91</f>
        <v>0</v>
      </c>
    </row>
    <row r="17" spans="1:12" ht="12">
      <c r="A17" s="205"/>
      <c r="B17" s="146" t="s">
        <v>97</v>
      </c>
      <c r="C17" s="206">
        <f t="shared" si="4"/>
        <v>3</v>
      </c>
      <c r="D17" s="206">
        <f t="shared" si="4"/>
        <v>29</v>
      </c>
      <c r="E17" s="204" t="s">
        <v>87</v>
      </c>
      <c r="F17" s="63"/>
      <c r="G17" s="206">
        <f t="shared" si="5"/>
        <v>124</v>
      </c>
      <c r="H17" s="206">
        <f t="shared" si="5"/>
        <v>127</v>
      </c>
      <c r="I17" s="206">
        <f t="shared" si="5"/>
        <v>127</v>
      </c>
      <c r="J17" s="206">
        <f t="shared" si="5"/>
        <v>123</v>
      </c>
      <c r="K17" s="206">
        <f t="shared" si="5"/>
        <v>113</v>
      </c>
      <c r="L17" s="206">
        <f t="shared" si="0"/>
        <v>614</v>
      </c>
    </row>
    <row r="18" spans="1:12" ht="12">
      <c r="A18" s="205"/>
      <c r="B18" s="146" t="s">
        <v>98</v>
      </c>
      <c r="C18" s="206">
        <f t="shared" si="4"/>
        <v>3</v>
      </c>
      <c r="D18" s="206">
        <f t="shared" si="4"/>
        <v>31</v>
      </c>
      <c r="E18" s="204" t="s">
        <v>87</v>
      </c>
      <c r="F18" s="42">
        <f>SUM(F19:F21)</f>
        <v>0</v>
      </c>
      <c r="G18" s="206">
        <f t="shared" si="5"/>
        <v>138</v>
      </c>
      <c r="H18" s="206">
        <f t="shared" si="5"/>
        <v>156</v>
      </c>
      <c r="I18" s="206">
        <f t="shared" si="5"/>
        <v>146</v>
      </c>
      <c r="J18" s="206">
        <f t="shared" si="5"/>
        <v>145</v>
      </c>
      <c r="K18" s="206">
        <f t="shared" si="5"/>
        <v>142</v>
      </c>
      <c r="L18" s="206">
        <f t="shared" si="0"/>
        <v>727</v>
      </c>
    </row>
    <row r="19" spans="1:12" ht="12">
      <c r="A19" s="141" t="s">
        <v>99</v>
      </c>
      <c r="B19" s="141"/>
      <c r="C19" s="126">
        <f>SUM(C20:C21)</f>
        <v>10</v>
      </c>
      <c r="D19" s="126">
        <f>SUM(D20:D21)</f>
        <v>111</v>
      </c>
      <c r="E19" s="204" t="s">
        <v>87</v>
      </c>
      <c r="F19" s="95"/>
      <c r="G19" s="126">
        <f>SUM(G20:G21)</f>
        <v>463</v>
      </c>
      <c r="H19" s="126">
        <f>SUM(H20:H21)</f>
        <v>492</v>
      </c>
      <c r="I19" s="126">
        <f>SUM(I20:I21)</f>
        <v>455</v>
      </c>
      <c r="J19" s="126">
        <f>SUM(J20:J21)</f>
        <v>441</v>
      </c>
      <c r="K19" s="126">
        <f>SUM(K20:K21)</f>
        <v>477</v>
      </c>
      <c r="L19" s="126">
        <f t="shared" si="0"/>
        <v>2328</v>
      </c>
    </row>
    <row r="20" spans="1:12" ht="12">
      <c r="A20" s="207"/>
      <c r="B20" s="146" t="s">
        <v>100</v>
      </c>
      <c r="C20" s="206">
        <f>C57+C95</f>
        <v>5</v>
      </c>
      <c r="D20" s="206">
        <f>D57+D95</f>
        <v>50</v>
      </c>
      <c r="E20" s="204" t="s">
        <v>87</v>
      </c>
      <c r="F20" s="95"/>
      <c r="G20" s="206">
        <f aca="true" t="shared" si="6" ref="G20:K21">G57+G95</f>
        <v>214</v>
      </c>
      <c r="H20" s="206">
        <f t="shared" si="6"/>
        <v>212</v>
      </c>
      <c r="I20" s="206">
        <f t="shared" si="6"/>
        <v>211</v>
      </c>
      <c r="J20" s="206">
        <f t="shared" si="6"/>
        <v>192</v>
      </c>
      <c r="K20" s="206">
        <f t="shared" si="6"/>
        <v>203</v>
      </c>
      <c r="L20" s="206">
        <f t="shared" si="0"/>
        <v>1032</v>
      </c>
    </row>
    <row r="21" spans="1:12" ht="12">
      <c r="A21" s="207"/>
      <c r="B21" s="146" t="s">
        <v>101</v>
      </c>
      <c r="C21" s="206">
        <f>C58+C96</f>
        <v>5</v>
      </c>
      <c r="D21" s="206">
        <f>D58+D96</f>
        <v>61</v>
      </c>
      <c r="E21" s="204" t="s">
        <v>87</v>
      </c>
      <c r="F21" s="95"/>
      <c r="G21" s="206">
        <f t="shared" si="6"/>
        <v>249</v>
      </c>
      <c r="H21" s="206">
        <f t="shared" si="6"/>
        <v>280</v>
      </c>
      <c r="I21" s="206">
        <f t="shared" si="6"/>
        <v>244</v>
      </c>
      <c r="J21" s="206">
        <f t="shared" si="6"/>
        <v>249</v>
      </c>
      <c r="K21" s="206">
        <f t="shared" si="6"/>
        <v>274</v>
      </c>
      <c r="L21" s="206">
        <f t="shared" si="0"/>
        <v>1296</v>
      </c>
    </row>
    <row r="22" spans="1:12" ht="12">
      <c r="A22" s="208" t="s">
        <v>16</v>
      </c>
      <c r="B22" s="208"/>
      <c r="C22" s="126">
        <f>SUM(C23:C26)</f>
        <v>11</v>
      </c>
      <c r="D22" s="126">
        <f>SUM(D23:D26)</f>
        <v>115</v>
      </c>
      <c r="E22" s="204" t="s">
        <v>87</v>
      </c>
      <c r="F22" s="42">
        <f>SUM(F23:F24)</f>
        <v>0</v>
      </c>
      <c r="G22" s="126">
        <f>SUM(G23:G26)</f>
        <v>501</v>
      </c>
      <c r="H22" s="126">
        <f>SUM(H23:H26)</f>
        <v>489</v>
      </c>
      <c r="I22" s="126">
        <f>SUM(I23:I26)</f>
        <v>550</v>
      </c>
      <c r="J22" s="126">
        <f>SUM(J23:J26)</f>
        <v>552</v>
      </c>
      <c r="K22" s="126">
        <f>SUM(K23:K26)</f>
        <v>552</v>
      </c>
      <c r="L22" s="126">
        <f t="shared" si="0"/>
        <v>2644</v>
      </c>
    </row>
    <row r="23" spans="1:12" ht="12">
      <c r="A23" s="207"/>
      <c r="B23" s="146" t="s">
        <v>102</v>
      </c>
      <c r="C23" s="206">
        <f aca="true" t="shared" si="7" ref="C23:D26">C60+C98</f>
        <v>2</v>
      </c>
      <c r="D23" s="206">
        <f t="shared" si="7"/>
        <v>18</v>
      </c>
      <c r="E23" s="204" t="s">
        <v>87</v>
      </c>
      <c r="F23" s="95"/>
      <c r="G23" s="206">
        <f aca="true" t="shared" si="8" ref="G23:K26">G60+G98</f>
        <v>86</v>
      </c>
      <c r="H23" s="206">
        <f t="shared" si="8"/>
        <v>74</v>
      </c>
      <c r="I23" s="206">
        <f t="shared" si="8"/>
        <v>88</v>
      </c>
      <c r="J23" s="206">
        <f t="shared" si="8"/>
        <v>80</v>
      </c>
      <c r="K23" s="206">
        <f t="shared" si="8"/>
        <v>88</v>
      </c>
      <c r="L23" s="206">
        <f t="shared" si="0"/>
        <v>416</v>
      </c>
    </row>
    <row r="24" spans="1:12" ht="12">
      <c r="A24" s="207"/>
      <c r="B24" s="146" t="s">
        <v>103</v>
      </c>
      <c r="C24" s="206">
        <f t="shared" si="7"/>
        <v>1</v>
      </c>
      <c r="D24" s="206">
        <f t="shared" si="7"/>
        <v>20</v>
      </c>
      <c r="E24" s="204" t="s">
        <v>87</v>
      </c>
      <c r="F24" s="95"/>
      <c r="G24" s="206">
        <f t="shared" si="8"/>
        <v>99</v>
      </c>
      <c r="H24" s="206">
        <f t="shared" si="8"/>
        <v>103</v>
      </c>
      <c r="I24" s="206">
        <f t="shared" si="8"/>
        <v>104</v>
      </c>
      <c r="J24" s="206">
        <f t="shared" si="8"/>
        <v>103</v>
      </c>
      <c r="K24" s="206">
        <f t="shared" si="8"/>
        <v>98</v>
      </c>
      <c r="L24" s="206">
        <f t="shared" si="0"/>
        <v>507</v>
      </c>
    </row>
    <row r="25" spans="1:12" ht="12">
      <c r="A25" s="205"/>
      <c r="B25" s="146" t="s">
        <v>104</v>
      </c>
      <c r="C25" s="206">
        <f t="shared" si="7"/>
        <v>2</v>
      </c>
      <c r="D25" s="206">
        <f t="shared" si="7"/>
        <v>19</v>
      </c>
      <c r="E25" s="204" t="s">
        <v>87</v>
      </c>
      <c r="F25" s="42">
        <f>SUM(F26:F27)</f>
        <v>0</v>
      </c>
      <c r="G25" s="206">
        <f t="shared" si="8"/>
        <v>75</v>
      </c>
      <c r="H25" s="206">
        <f t="shared" si="8"/>
        <v>65</v>
      </c>
      <c r="I25" s="206">
        <f t="shared" si="8"/>
        <v>91</v>
      </c>
      <c r="J25" s="206">
        <f t="shared" si="8"/>
        <v>92</v>
      </c>
      <c r="K25" s="206">
        <f t="shared" si="8"/>
        <v>82</v>
      </c>
      <c r="L25" s="206">
        <f t="shared" si="0"/>
        <v>405</v>
      </c>
    </row>
    <row r="26" spans="1:12" ht="12">
      <c r="A26" s="207"/>
      <c r="B26" s="146" t="s">
        <v>105</v>
      </c>
      <c r="C26" s="206">
        <f t="shared" si="7"/>
        <v>6</v>
      </c>
      <c r="D26" s="206">
        <f t="shared" si="7"/>
        <v>58</v>
      </c>
      <c r="E26" s="204" t="s">
        <v>87</v>
      </c>
      <c r="F26" s="95"/>
      <c r="G26" s="206">
        <f t="shared" si="8"/>
        <v>241</v>
      </c>
      <c r="H26" s="206">
        <f t="shared" si="8"/>
        <v>247</v>
      </c>
      <c r="I26" s="206">
        <f t="shared" si="8"/>
        <v>267</v>
      </c>
      <c r="J26" s="206">
        <f t="shared" si="8"/>
        <v>277</v>
      </c>
      <c r="K26" s="206">
        <f t="shared" si="8"/>
        <v>284</v>
      </c>
      <c r="L26" s="206">
        <f t="shared" si="0"/>
        <v>1316</v>
      </c>
    </row>
    <row r="27" spans="1:12" ht="12">
      <c r="A27" s="208" t="s">
        <v>19</v>
      </c>
      <c r="B27" s="208"/>
      <c r="C27" s="142">
        <f>SUM(C28:C29)</f>
        <v>9</v>
      </c>
      <c r="D27" s="142">
        <f>SUM(D28:D29)</f>
        <v>102</v>
      </c>
      <c r="E27" s="204" t="s">
        <v>87</v>
      </c>
      <c r="F27" s="95"/>
      <c r="G27" s="142">
        <f>SUM(G28:G29)</f>
        <v>493</v>
      </c>
      <c r="H27" s="142">
        <f>SUM(H28:H29)</f>
        <v>477</v>
      </c>
      <c r="I27" s="142">
        <f>SUM(I28:I29)</f>
        <v>468</v>
      </c>
      <c r="J27" s="142">
        <f>SUM(J28:J29)</f>
        <v>456</v>
      </c>
      <c r="K27" s="142">
        <f>SUM(K28:K29)</f>
        <v>410</v>
      </c>
      <c r="L27" s="142">
        <f t="shared" si="0"/>
        <v>2304</v>
      </c>
    </row>
    <row r="28" spans="1:12" ht="12">
      <c r="A28" s="205"/>
      <c r="B28" s="146" t="s">
        <v>106</v>
      </c>
      <c r="C28" s="206">
        <f>C65+C103</f>
        <v>5</v>
      </c>
      <c r="D28" s="206">
        <f>D65+D103</f>
        <v>64</v>
      </c>
      <c r="E28" s="204" t="s">
        <v>87</v>
      </c>
      <c r="F28" s="42">
        <f>SUM(F29:F30)</f>
        <v>0</v>
      </c>
      <c r="G28" s="206">
        <f aca="true" t="shared" si="9" ref="G28:K29">G65+G103</f>
        <v>326</v>
      </c>
      <c r="H28" s="206">
        <f t="shared" si="9"/>
        <v>301</v>
      </c>
      <c r="I28" s="206">
        <f t="shared" si="9"/>
        <v>291</v>
      </c>
      <c r="J28" s="206">
        <f t="shared" si="9"/>
        <v>289</v>
      </c>
      <c r="K28" s="206">
        <f t="shared" si="9"/>
        <v>260</v>
      </c>
      <c r="L28" s="206">
        <f t="shared" si="0"/>
        <v>1467</v>
      </c>
    </row>
    <row r="29" spans="1:12" ht="12">
      <c r="A29" s="207"/>
      <c r="B29" s="146" t="s">
        <v>107</v>
      </c>
      <c r="C29" s="206">
        <f>C66+C104</f>
        <v>4</v>
      </c>
      <c r="D29" s="206">
        <f>D66+D104</f>
        <v>38</v>
      </c>
      <c r="E29" s="204" t="s">
        <v>87</v>
      </c>
      <c r="F29" s="95"/>
      <c r="G29" s="206">
        <f t="shared" si="9"/>
        <v>167</v>
      </c>
      <c r="H29" s="206">
        <f t="shared" si="9"/>
        <v>176</v>
      </c>
      <c r="I29" s="206">
        <f t="shared" si="9"/>
        <v>177</v>
      </c>
      <c r="J29" s="206">
        <f t="shared" si="9"/>
        <v>167</v>
      </c>
      <c r="K29" s="206">
        <f t="shared" si="9"/>
        <v>150</v>
      </c>
      <c r="L29" s="206">
        <f t="shared" si="0"/>
        <v>837</v>
      </c>
    </row>
    <row r="30" spans="1:12" ht="12">
      <c r="A30" s="209" t="s">
        <v>108</v>
      </c>
      <c r="B30" s="209"/>
      <c r="C30" s="210">
        <f>+C16+C25+C24+C17</f>
        <v>9</v>
      </c>
      <c r="D30" s="210">
        <f>+D16+D25+D24+D17</f>
        <v>89</v>
      </c>
      <c r="E30" s="204" t="s">
        <v>87</v>
      </c>
      <c r="F30" s="95"/>
      <c r="G30" s="210">
        <f>+G16+G25+G24+G17</f>
        <v>392</v>
      </c>
      <c r="H30" s="210">
        <f>+H16+H25+H24+H17</f>
        <v>372</v>
      </c>
      <c r="I30" s="210">
        <f>+I16+I25+I24+I17</f>
        <v>417</v>
      </c>
      <c r="J30" s="210">
        <f>+J16+J25+J24+J17</f>
        <v>412</v>
      </c>
      <c r="K30" s="210">
        <f>+K16+K25+K24+K17</f>
        <v>411</v>
      </c>
      <c r="L30" s="210">
        <f t="shared" si="0"/>
        <v>2004</v>
      </c>
    </row>
    <row r="31" spans="1:12" ht="12">
      <c r="A31" s="209" t="s">
        <v>109</v>
      </c>
      <c r="B31" s="209"/>
      <c r="C31" s="210">
        <f>+C7+C8+C9+C11+C12+C13+C15+C18+C20+C21+C23+C26+C28+C29</f>
        <v>60</v>
      </c>
      <c r="D31" s="210">
        <f>+D7+D8+D9+D11+D12+D13+D15+D18+D20+D21+D23+D26+D28+D29</f>
        <v>588</v>
      </c>
      <c r="E31" s="204" t="s">
        <v>87</v>
      </c>
      <c r="F31" s="95"/>
      <c r="G31" s="210">
        <f>+G7+G8+G9+G11+G12+G13+G15+G18+G20+G21+G23+G26+G28+G29</f>
        <v>2709</v>
      </c>
      <c r="H31" s="210">
        <f>+H7+H8+H9+H11+H12+H13+H15+H18+H20+H21+H23+H26+H28+H29</f>
        <v>2757</v>
      </c>
      <c r="I31" s="210">
        <f>+I7+I8+I9+I11+I12+I13+I15+I18+I20+I21+I23+I26+I28+I29</f>
        <v>2611</v>
      </c>
      <c r="J31" s="210">
        <f>+J7+J8+J9+J11+J12+J13+J15+J18+J20+J21+J23+J26+J28+J29</f>
        <v>2611</v>
      </c>
      <c r="K31" s="210">
        <f>+K7+K8+K9+K11+K12+K13+K15+K18+K20+K21+K23+K26+K28+K29</f>
        <v>2616</v>
      </c>
      <c r="L31" s="210">
        <f t="shared" si="0"/>
        <v>13304</v>
      </c>
    </row>
    <row r="32" spans="1:12" ht="12">
      <c r="A32" s="209" t="s">
        <v>44</v>
      </c>
      <c r="B32" s="209"/>
      <c r="C32" s="211">
        <f>+C6+C10+C14+C19+C22+C27</f>
        <v>69</v>
      </c>
      <c r="D32" s="211">
        <f>+D6+D10+D14+D19+D22+D27</f>
        <v>677</v>
      </c>
      <c r="E32" s="204" t="s">
        <v>87</v>
      </c>
      <c r="F32" s="28">
        <f>F28+F25+F22+F18+F17+F14+F11+F7+F6</f>
        <v>0</v>
      </c>
      <c r="G32" s="211">
        <f>+G6+G10+G14+G19+G22+G27</f>
        <v>3101</v>
      </c>
      <c r="H32" s="211">
        <f>+H6+H10+H14+H19+H22+H27</f>
        <v>3129</v>
      </c>
      <c r="I32" s="211">
        <f>+I6+I10+I14+I19+I22+I27</f>
        <v>3028</v>
      </c>
      <c r="J32" s="211">
        <f>+J6+J10+J14+J19+J22+J27</f>
        <v>3023</v>
      </c>
      <c r="K32" s="211">
        <f>+K6+K10+K14+K19+K22+K27</f>
        <v>3027</v>
      </c>
      <c r="L32" s="211">
        <f t="shared" si="0"/>
        <v>15308</v>
      </c>
    </row>
    <row r="33" spans="1:12" ht="3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5" ht="12">
      <c r="A34" s="130" t="s">
        <v>46</v>
      </c>
      <c r="B34" s="130"/>
      <c r="C34" s="131"/>
      <c r="D34" s="131"/>
      <c r="E34" s="131"/>
    </row>
    <row r="35" spans="1:8" ht="12">
      <c r="A35" s="4"/>
      <c r="B35" s="4"/>
      <c r="C35" s="4"/>
      <c r="D35" s="4"/>
      <c r="E35" s="4"/>
      <c r="F35" s="4"/>
      <c r="G35" s="4"/>
      <c r="H35" s="4"/>
    </row>
    <row r="36" spans="1:8" ht="12">
      <c r="A36" s="4"/>
      <c r="B36" s="4"/>
      <c r="C36" s="4"/>
      <c r="D36" s="4"/>
      <c r="E36" s="4"/>
      <c r="F36" s="4"/>
      <c r="G36" s="4"/>
      <c r="H36" s="4"/>
    </row>
    <row r="37" spans="1:8" ht="12">
      <c r="A37" s="11"/>
      <c r="B37" s="11"/>
      <c r="C37" s="42"/>
      <c r="D37" s="42"/>
      <c r="E37" s="44"/>
      <c r="F37" s="47"/>
      <c r="G37" s="46"/>
      <c r="H37" s="47"/>
    </row>
    <row r="38" spans="1:9" ht="15">
      <c r="A38" s="99" t="s">
        <v>110</v>
      </c>
      <c r="B38" s="99"/>
      <c r="C38" s="99"/>
      <c r="D38" s="101"/>
      <c r="E38" s="102" t="s">
        <v>22</v>
      </c>
      <c r="F38" s="101"/>
      <c r="H38" s="219"/>
      <c r="I38" s="219"/>
    </row>
    <row r="39" spans="1:6" ht="15">
      <c r="A39" s="103" t="s">
        <v>78</v>
      </c>
      <c r="B39" s="99"/>
      <c r="C39" s="99"/>
      <c r="D39" s="101"/>
      <c r="E39" s="219"/>
      <c r="F39" s="219"/>
    </row>
    <row r="40" spans="1:12" ht="12.75">
      <c r="A40" s="212" t="s">
        <v>79</v>
      </c>
      <c r="B40" s="212" t="s">
        <v>80</v>
      </c>
      <c r="C40" s="213" t="s">
        <v>1</v>
      </c>
      <c r="D40" s="214" t="s">
        <v>2</v>
      </c>
      <c r="E40" s="215"/>
      <c r="F40" s="216"/>
      <c r="G40" s="215" t="s">
        <v>3</v>
      </c>
      <c r="H40" s="217"/>
      <c r="I40" s="217"/>
      <c r="J40" s="215"/>
      <c r="K40" s="215" t="s">
        <v>4</v>
      </c>
      <c r="L40" s="218" t="s">
        <v>5</v>
      </c>
    </row>
    <row r="41" spans="1:12" ht="13.5">
      <c r="A41" s="170"/>
      <c r="B41" s="170"/>
      <c r="C41" s="171" t="s">
        <v>7</v>
      </c>
      <c r="D41" s="171" t="s">
        <v>8</v>
      </c>
      <c r="E41" s="198" t="s">
        <v>9</v>
      </c>
      <c r="F41" s="199"/>
      <c r="G41" s="200" t="s">
        <v>81</v>
      </c>
      <c r="H41" s="200" t="s">
        <v>82</v>
      </c>
      <c r="I41" s="200" t="s">
        <v>83</v>
      </c>
      <c r="J41" s="200" t="s">
        <v>84</v>
      </c>
      <c r="K41" s="200" t="s">
        <v>85</v>
      </c>
      <c r="L41" s="172"/>
    </row>
    <row r="42" spans="1:12" ht="12.75">
      <c r="A42" s="173"/>
      <c r="B42" s="173"/>
      <c r="C42" s="173"/>
      <c r="D42" s="173"/>
      <c r="E42" s="201" t="s">
        <v>24</v>
      </c>
      <c r="F42" s="202"/>
      <c r="G42" s="203"/>
      <c r="H42" s="203"/>
      <c r="I42" s="203"/>
      <c r="J42" s="203"/>
      <c r="K42" s="203"/>
      <c r="L42" s="174"/>
    </row>
    <row r="43" spans="1:17" ht="12">
      <c r="A43" s="141" t="s">
        <v>86</v>
      </c>
      <c r="B43" s="141"/>
      <c r="C43" s="126">
        <f>SUM(C44:C46)</f>
        <v>2</v>
      </c>
      <c r="D43" s="126">
        <f>SUM(D44:D46)</f>
        <v>10</v>
      </c>
      <c r="E43" s="204" t="s">
        <v>87</v>
      </c>
      <c r="F43" s="42"/>
      <c r="G43" s="126">
        <f>SUM(G44:G46)</f>
        <v>44</v>
      </c>
      <c r="H43" s="126">
        <f>SUM(H44:H46)</f>
        <v>40</v>
      </c>
      <c r="I43" s="126">
        <f>SUM(I44:I46)</f>
        <v>42</v>
      </c>
      <c r="J43" s="126">
        <f>SUM(J44:J46)</f>
        <v>38</v>
      </c>
      <c r="K43" s="126">
        <f>SUM(K44:K46)</f>
        <v>46</v>
      </c>
      <c r="L43" s="126">
        <f aca="true" t="shared" si="10" ref="L43:L69">SUM(G43:K43)</f>
        <v>210</v>
      </c>
      <c r="O43" s="183">
        <f aca="true" t="shared" si="11" ref="O43:Q68">C43+J43</f>
        <v>40</v>
      </c>
      <c r="P43" s="183">
        <f t="shared" si="11"/>
        <v>56</v>
      </c>
      <c r="Q43" s="183" t="e">
        <f t="shared" si="11"/>
        <v>#VALUE!</v>
      </c>
    </row>
    <row r="44" spans="1:17" ht="12">
      <c r="A44" s="205"/>
      <c r="B44" s="146" t="s">
        <v>88</v>
      </c>
      <c r="C44" s="206">
        <v>0</v>
      </c>
      <c r="D44" s="206">
        <v>0</v>
      </c>
      <c r="E44" s="206">
        <v>0</v>
      </c>
      <c r="F44" s="42">
        <f>SUM(F45:F47)</f>
        <v>0</v>
      </c>
      <c r="G44" s="206">
        <v>0</v>
      </c>
      <c r="H44" s="206">
        <v>0</v>
      </c>
      <c r="I44" s="206">
        <v>0</v>
      </c>
      <c r="J44" s="206">
        <v>0</v>
      </c>
      <c r="K44" s="206">
        <v>0</v>
      </c>
      <c r="L44" s="206">
        <v>0</v>
      </c>
      <c r="O44" s="184">
        <f t="shared" si="11"/>
        <v>0</v>
      </c>
      <c r="P44" s="184">
        <f t="shared" si="11"/>
        <v>0</v>
      </c>
      <c r="Q44" s="184">
        <f t="shared" si="11"/>
        <v>0</v>
      </c>
    </row>
    <row r="45" spans="1:17" ht="12">
      <c r="A45" s="207"/>
      <c r="B45" s="146" t="s">
        <v>89</v>
      </c>
      <c r="C45" s="127">
        <v>2</v>
      </c>
      <c r="D45" s="127">
        <v>10</v>
      </c>
      <c r="E45" s="204" t="s">
        <v>87</v>
      </c>
      <c r="F45" s="95"/>
      <c r="G45" s="127">
        <v>44</v>
      </c>
      <c r="H45" s="127">
        <v>40</v>
      </c>
      <c r="I45" s="127">
        <v>42</v>
      </c>
      <c r="J45" s="127">
        <v>38</v>
      </c>
      <c r="K45" s="127">
        <v>46</v>
      </c>
      <c r="L45" s="127">
        <f t="shared" si="10"/>
        <v>210</v>
      </c>
      <c r="O45" s="183">
        <f t="shared" si="11"/>
        <v>40</v>
      </c>
      <c r="P45" s="183">
        <f t="shared" si="11"/>
        <v>56</v>
      </c>
      <c r="Q45" s="183" t="e">
        <f t="shared" si="11"/>
        <v>#VALUE!</v>
      </c>
    </row>
    <row r="46" spans="1:17" ht="12">
      <c r="A46" s="207"/>
      <c r="B46" s="146" t="s">
        <v>90</v>
      </c>
      <c r="C46" s="206">
        <v>0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v>0</v>
      </c>
      <c r="L46" s="206">
        <v>0</v>
      </c>
      <c r="O46" s="183">
        <f t="shared" si="11"/>
        <v>0</v>
      </c>
      <c r="P46" s="183">
        <f t="shared" si="11"/>
        <v>0</v>
      </c>
      <c r="Q46" s="183">
        <f t="shared" si="11"/>
        <v>0</v>
      </c>
    </row>
    <row r="47" spans="1:17" ht="12">
      <c r="A47" s="208" t="s">
        <v>12</v>
      </c>
      <c r="B47" s="208"/>
      <c r="C47" s="142">
        <f>SUM(C48:C50)</f>
        <v>1</v>
      </c>
      <c r="D47" s="142">
        <f>SUM(D48:D50)</f>
        <v>10</v>
      </c>
      <c r="E47" s="204" t="s">
        <v>87</v>
      </c>
      <c r="F47" s="95"/>
      <c r="G47" s="142">
        <f>SUM(G48:G50)</f>
        <v>56</v>
      </c>
      <c r="H47" s="142">
        <f>SUM(H48:H50)</f>
        <v>58</v>
      </c>
      <c r="I47" s="142">
        <f>SUM(I48:I50)</f>
        <v>56</v>
      </c>
      <c r="J47" s="142">
        <f>SUM(J48:J50)</f>
        <v>59</v>
      </c>
      <c r="K47" s="142">
        <f>SUM(K48:K50)</f>
        <v>59</v>
      </c>
      <c r="L47" s="142">
        <f t="shared" si="10"/>
        <v>288</v>
      </c>
      <c r="O47" s="183">
        <f t="shared" si="11"/>
        <v>60</v>
      </c>
      <c r="P47" s="183">
        <f t="shared" si="11"/>
        <v>69</v>
      </c>
      <c r="Q47" s="183" t="e">
        <f t="shared" si="11"/>
        <v>#VALUE!</v>
      </c>
    </row>
    <row r="48" spans="1:17" ht="12">
      <c r="A48" s="205"/>
      <c r="B48" s="146" t="s">
        <v>91</v>
      </c>
      <c r="C48" s="206">
        <v>1</v>
      </c>
      <c r="D48" s="206">
        <v>10</v>
      </c>
      <c r="E48" s="204" t="s">
        <v>87</v>
      </c>
      <c r="F48" s="42">
        <f>SUM(F49:F50)</f>
        <v>0</v>
      </c>
      <c r="G48" s="206">
        <v>56</v>
      </c>
      <c r="H48" s="206">
        <v>58</v>
      </c>
      <c r="I48" s="206">
        <v>56</v>
      </c>
      <c r="J48" s="206">
        <v>59</v>
      </c>
      <c r="K48" s="206">
        <v>59</v>
      </c>
      <c r="L48" s="206">
        <f t="shared" si="10"/>
        <v>288</v>
      </c>
      <c r="O48" s="184">
        <f t="shared" si="11"/>
        <v>60</v>
      </c>
      <c r="P48" s="184">
        <f t="shared" si="11"/>
        <v>69</v>
      </c>
      <c r="Q48" s="184" t="e">
        <f t="shared" si="11"/>
        <v>#VALUE!</v>
      </c>
    </row>
    <row r="49" spans="1:17" ht="12">
      <c r="A49" s="207"/>
      <c r="B49" s="146" t="s">
        <v>92</v>
      </c>
      <c r="C49" s="206">
        <v>0</v>
      </c>
      <c r="D49" s="206">
        <v>0</v>
      </c>
      <c r="E49" s="206">
        <v>0</v>
      </c>
      <c r="F49" s="206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O49" s="183">
        <f t="shared" si="11"/>
        <v>0</v>
      </c>
      <c r="P49" s="183">
        <f t="shared" si="11"/>
        <v>0</v>
      </c>
      <c r="Q49" s="183">
        <f t="shared" si="11"/>
        <v>0</v>
      </c>
    </row>
    <row r="50" spans="1:17" ht="12">
      <c r="A50" s="207"/>
      <c r="B50" s="146" t="s">
        <v>93</v>
      </c>
      <c r="C50" s="206">
        <v>0</v>
      </c>
      <c r="D50" s="206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O50" s="183">
        <f t="shared" si="11"/>
        <v>0</v>
      </c>
      <c r="P50" s="183">
        <f t="shared" si="11"/>
        <v>0</v>
      </c>
      <c r="Q50" s="183">
        <f t="shared" si="11"/>
        <v>0</v>
      </c>
    </row>
    <row r="51" spans="1:17" ht="12">
      <c r="A51" s="208" t="s">
        <v>94</v>
      </c>
      <c r="B51" s="208"/>
      <c r="C51" s="142">
        <f>SUM(C52:C55)</f>
        <v>6</v>
      </c>
      <c r="D51" s="142">
        <f>SUM(D52:D55)</f>
        <v>35</v>
      </c>
      <c r="E51" s="204" t="s">
        <v>87</v>
      </c>
      <c r="F51" s="42">
        <f>SUM(F52:F53)</f>
        <v>0</v>
      </c>
      <c r="G51" s="142">
        <f>SUM(G52:G55)</f>
        <v>156</v>
      </c>
      <c r="H51" s="142">
        <f>SUM(H52:H55)</f>
        <v>163</v>
      </c>
      <c r="I51" s="142">
        <f>SUM(I52:I55)</f>
        <v>175</v>
      </c>
      <c r="J51" s="142">
        <f>SUM(J52:J55)</f>
        <v>138</v>
      </c>
      <c r="K51" s="142">
        <f>SUM(K52:K55)</f>
        <v>169</v>
      </c>
      <c r="L51" s="142">
        <f t="shared" si="10"/>
        <v>801</v>
      </c>
      <c r="O51" s="184">
        <f t="shared" si="11"/>
        <v>144</v>
      </c>
      <c r="P51" s="184">
        <f t="shared" si="11"/>
        <v>204</v>
      </c>
      <c r="Q51" s="184" t="e">
        <f t="shared" si="11"/>
        <v>#VALUE!</v>
      </c>
    </row>
    <row r="52" spans="1:17" ht="12">
      <c r="A52" s="207"/>
      <c r="B52" s="146" t="s">
        <v>95</v>
      </c>
      <c r="C52" s="206">
        <v>1</v>
      </c>
      <c r="D52" s="206">
        <v>5</v>
      </c>
      <c r="E52" s="204" t="s">
        <v>87</v>
      </c>
      <c r="F52" s="95"/>
      <c r="G52" s="206">
        <v>22</v>
      </c>
      <c r="H52" s="206">
        <v>27</v>
      </c>
      <c r="I52" s="206">
        <v>25</v>
      </c>
      <c r="J52" s="206">
        <v>22</v>
      </c>
      <c r="K52" s="206">
        <v>25</v>
      </c>
      <c r="L52" s="206">
        <f t="shared" si="10"/>
        <v>121</v>
      </c>
      <c r="O52" s="183">
        <f t="shared" si="11"/>
        <v>23</v>
      </c>
      <c r="P52" s="183">
        <f t="shared" si="11"/>
        <v>30</v>
      </c>
      <c r="Q52" s="183" t="e">
        <f t="shared" si="11"/>
        <v>#VALUE!</v>
      </c>
    </row>
    <row r="53" spans="1:17" ht="12">
      <c r="A53" s="207"/>
      <c r="B53" s="146" t="s">
        <v>96</v>
      </c>
      <c r="C53" s="206">
        <v>2</v>
      </c>
      <c r="D53" s="206">
        <v>11</v>
      </c>
      <c r="E53" s="204" t="s">
        <v>87</v>
      </c>
      <c r="F53" s="95"/>
      <c r="G53" s="206">
        <v>48</v>
      </c>
      <c r="H53" s="206">
        <v>35</v>
      </c>
      <c r="I53" s="206">
        <v>53</v>
      </c>
      <c r="J53" s="206">
        <v>46</v>
      </c>
      <c r="K53" s="206">
        <v>73</v>
      </c>
      <c r="L53" s="206">
        <f t="shared" si="10"/>
        <v>255</v>
      </c>
      <c r="O53" s="183">
        <f t="shared" si="11"/>
        <v>48</v>
      </c>
      <c r="P53" s="183">
        <f t="shared" si="11"/>
        <v>84</v>
      </c>
      <c r="Q53" s="183" t="e">
        <f t="shared" si="11"/>
        <v>#VALUE!</v>
      </c>
    </row>
    <row r="54" spans="1:18" ht="12">
      <c r="A54" s="205"/>
      <c r="B54" s="146" t="s">
        <v>97</v>
      </c>
      <c r="C54" s="206">
        <v>1</v>
      </c>
      <c r="D54" s="206">
        <v>3</v>
      </c>
      <c r="E54" s="204" t="s">
        <v>87</v>
      </c>
      <c r="F54" s="63"/>
      <c r="G54" s="206">
        <v>23</v>
      </c>
      <c r="H54" s="206">
        <v>20</v>
      </c>
      <c r="I54" s="206">
        <v>22</v>
      </c>
      <c r="J54" s="206"/>
      <c r="K54" s="206"/>
      <c r="L54" s="206">
        <f t="shared" si="10"/>
        <v>65</v>
      </c>
      <c r="O54" s="184">
        <f t="shared" si="11"/>
        <v>1</v>
      </c>
      <c r="P54" s="184">
        <f t="shared" si="11"/>
        <v>3</v>
      </c>
      <c r="Q54" s="184" t="e">
        <f t="shared" si="11"/>
        <v>#VALUE!</v>
      </c>
      <c r="R54" s="185"/>
    </row>
    <row r="55" spans="1:17" ht="12">
      <c r="A55" s="205"/>
      <c r="B55" s="146" t="s">
        <v>98</v>
      </c>
      <c r="C55" s="206">
        <v>2</v>
      </c>
      <c r="D55" s="206">
        <v>16</v>
      </c>
      <c r="E55" s="204" t="s">
        <v>87</v>
      </c>
      <c r="F55" s="42">
        <f>SUM(F56:F58)</f>
        <v>0</v>
      </c>
      <c r="G55" s="206">
        <v>63</v>
      </c>
      <c r="H55" s="206">
        <v>81</v>
      </c>
      <c r="I55" s="206">
        <v>75</v>
      </c>
      <c r="J55" s="206">
        <v>70</v>
      </c>
      <c r="K55" s="206">
        <v>71</v>
      </c>
      <c r="L55" s="206">
        <f t="shared" si="10"/>
        <v>360</v>
      </c>
      <c r="O55" s="184">
        <f t="shared" si="11"/>
        <v>72</v>
      </c>
      <c r="P55" s="184">
        <f t="shared" si="11"/>
        <v>87</v>
      </c>
      <c r="Q55" s="184" t="e">
        <f t="shared" si="11"/>
        <v>#VALUE!</v>
      </c>
    </row>
    <row r="56" spans="1:17" ht="12">
      <c r="A56" s="141" t="s">
        <v>99</v>
      </c>
      <c r="B56" s="141"/>
      <c r="C56" s="126">
        <f>SUM(C57:C58)</f>
        <v>1</v>
      </c>
      <c r="D56" s="126">
        <f>SUM(D57:D58)</f>
        <v>15</v>
      </c>
      <c r="E56" s="204" t="s">
        <v>87</v>
      </c>
      <c r="F56" s="95"/>
      <c r="G56" s="126">
        <f>SUM(G57:G58)</f>
        <v>54</v>
      </c>
      <c r="H56" s="126">
        <f>SUM(H57:H58)</f>
        <v>55</v>
      </c>
      <c r="I56" s="126">
        <f>SUM(I57:I58)</f>
        <v>66</v>
      </c>
      <c r="J56" s="126">
        <f>SUM(J57:J58)</f>
        <v>57</v>
      </c>
      <c r="K56" s="126">
        <f>SUM(K57:K58)</f>
        <v>54</v>
      </c>
      <c r="L56" s="126">
        <f t="shared" si="10"/>
        <v>286</v>
      </c>
      <c r="O56" s="183">
        <f t="shared" si="11"/>
        <v>58</v>
      </c>
      <c r="P56" s="183">
        <f t="shared" si="11"/>
        <v>69</v>
      </c>
      <c r="Q56" s="183" t="e">
        <f t="shared" si="11"/>
        <v>#VALUE!</v>
      </c>
    </row>
    <row r="57" spans="1:17" ht="12">
      <c r="A57" s="207"/>
      <c r="B57" s="146" t="s">
        <v>100</v>
      </c>
      <c r="C57" s="206">
        <v>0</v>
      </c>
      <c r="D57" s="206">
        <v>0</v>
      </c>
      <c r="E57" s="206">
        <v>0</v>
      </c>
      <c r="F57" s="206">
        <v>0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0</v>
      </c>
      <c r="O57" s="183">
        <f t="shared" si="11"/>
        <v>0</v>
      </c>
      <c r="P57" s="183">
        <f t="shared" si="11"/>
        <v>0</v>
      </c>
      <c r="Q57" s="183">
        <f t="shared" si="11"/>
        <v>0</v>
      </c>
    </row>
    <row r="58" spans="1:17" ht="12">
      <c r="A58" s="207"/>
      <c r="B58" s="146" t="s">
        <v>101</v>
      </c>
      <c r="C58" s="206">
        <v>1</v>
      </c>
      <c r="D58" s="206">
        <v>15</v>
      </c>
      <c r="E58" s="204" t="s">
        <v>87</v>
      </c>
      <c r="F58" s="95"/>
      <c r="G58" s="206">
        <v>54</v>
      </c>
      <c r="H58" s="206">
        <v>55</v>
      </c>
      <c r="I58" s="206">
        <v>66</v>
      </c>
      <c r="J58" s="206">
        <v>57</v>
      </c>
      <c r="K58" s="206">
        <v>54</v>
      </c>
      <c r="L58" s="206">
        <f t="shared" si="10"/>
        <v>286</v>
      </c>
      <c r="O58" s="183">
        <f t="shared" si="11"/>
        <v>58</v>
      </c>
      <c r="P58" s="183">
        <f t="shared" si="11"/>
        <v>69</v>
      </c>
      <c r="Q58" s="183" t="e">
        <f t="shared" si="11"/>
        <v>#VALUE!</v>
      </c>
    </row>
    <row r="59" spans="1:17" ht="12">
      <c r="A59" s="208" t="s">
        <v>16</v>
      </c>
      <c r="B59" s="208"/>
      <c r="C59" s="126">
        <f>SUM(C60:C63)</f>
        <v>3</v>
      </c>
      <c r="D59" s="126">
        <f>SUM(D60:D63)</f>
        <v>20</v>
      </c>
      <c r="E59" s="204" t="s">
        <v>87</v>
      </c>
      <c r="F59" s="42">
        <f>SUM(F60:F61)</f>
        <v>0</v>
      </c>
      <c r="G59" s="126">
        <f>SUM(G60:G63)</f>
        <v>73</v>
      </c>
      <c r="H59" s="126">
        <f>SUM(H60:H63)</f>
        <v>78</v>
      </c>
      <c r="I59" s="126">
        <f>SUM(I60:I63)</f>
        <v>80</v>
      </c>
      <c r="J59" s="126">
        <f>SUM(J60:J63)</f>
        <v>87</v>
      </c>
      <c r="K59" s="126">
        <f>SUM(K60:K63)</f>
        <v>96</v>
      </c>
      <c r="L59" s="126">
        <f t="shared" si="10"/>
        <v>414</v>
      </c>
      <c r="O59" s="184">
        <f t="shared" si="11"/>
        <v>90</v>
      </c>
      <c r="P59" s="184">
        <f t="shared" si="11"/>
        <v>116</v>
      </c>
      <c r="Q59" s="184" t="e">
        <f t="shared" si="11"/>
        <v>#VALUE!</v>
      </c>
    </row>
    <row r="60" spans="1:17" ht="12">
      <c r="A60" s="207"/>
      <c r="B60" s="146" t="s">
        <v>102</v>
      </c>
      <c r="C60" s="206">
        <v>1</v>
      </c>
      <c r="D60" s="206">
        <v>5</v>
      </c>
      <c r="E60" s="204" t="s">
        <v>87</v>
      </c>
      <c r="F60" s="95"/>
      <c r="G60" s="206">
        <v>18</v>
      </c>
      <c r="H60" s="206">
        <v>23</v>
      </c>
      <c r="I60" s="206">
        <v>22</v>
      </c>
      <c r="J60" s="206">
        <v>28</v>
      </c>
      <c r="K60" s="206">
        <v>20</v>
      </c>
      <c r="L60" s="206">
        <f t="shared" si="10"/>
        <v>111</v>
      </c>
      <c r="O60" s="183">
        <f t="shared" si="11"/>
        <v>29</v>
      </c>
      <c r="P60" s="183">
        <f t="shared" si="11"/>
        <v>25</v>
      </c>
      <c r="Q60" s="183" t="e">
        <f t="shared" si="11"/>
        <v>#VALUE!</v>
      </c>
    </row>
    <row r="61" spans="1:17" ht="12">
      <c r="A61" s="207"/>
      <c r="B61" s="146" t="s">
        <v>103</v>
      </c>
      <c r="C61" s="206">
        <v>0</v>
      </c>
      <c r="D61" s="206">
        <v>0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O61" s="183">
        <f t="shared" si="11"/>
        <v>0</v>
      </c>
      <c r="P61" s="183">
        <f t="shared" si="11"/>
        <v>0</v>
      </c>
      <c r="Q61" s="183">
        <f t="shared" si="11"/>
        <v>0</v>
      </c>
    </row>
    <row r="62" spans="1:17" ht="12">
      <c r="A62" s="205"/>
      <c r="B62" s="146" t="s">
        <v>104</v>
      </c>
      <c r="C62" s="206">
        <v>0</v>
      </c>
      <c r="D62" s="206">
        <v>0</v>
      </c>
      <c r="E62" s="206">
        <v>0</v>
      </c>
      <c r="F62" s="206">
        <v>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  <c r="L62" s="206">
        <v>0</v>
      </c>
      <c r="O62" s="184">
        <f t="shared" si="11"/>
        <v>0</v>
      </c>
      <c r="P62" s="184">
        <f t="shared" si="11"/>
        <v>0</v>
      </c>
      <c r="Q62" s="184">
        <f t="shared" si="11"/>
        <v>0</v>
      </c>
    </row>
    <row r="63" spans="1:17" ht="12">
      <c r="A63" s="207"/>
      <c r="B63" s="146" t="s">
        <v>105</v>
      </c>
      <c r="C63" s="206">
        <v>2</v>
      </c>
      <c r="D63" s="206">
        <v>15</v>
      </c>
      <c r="E63" s="204" t="s">
        <v>87</v>
      </c>
      <c r="F63" s="95"/>
      <c r="G63" s="206">
        <v>55</v>
      </c>
      <c r="H63" s="206">
        <v>55</v>
      </c>
      <c r="I63" s="206">
        <v>58</v>
      </c>
      <c r="J63" s="206">
        <v>59</v>
      </c>
      <c r="K63" s="206">
        <v>76</v>
      </c>
      <c r="L63" s="206">
        <f t="shared" si="10"/>
        <v>303</v>
      </c>
      <c r="O63" s="183">
        <f t="shared" si="11"/>
        <v>61</v>
      </c>
      <c r="P63" s="183">
        <f t="shared" si="11"/>
        <v>91</v>
      </c>
      <c r="Q63" s="183" t="e">
        <f t="shared" si="11"/>
        <v>#VALUE!</v>
      </c>
    </row>
    <row r="64" spans="1:17" ht="12">
      <c r="A64" s="208" t="s">
        <v>19</v>
      </c>
      <c r="B64" s="208"/>
      <c r="C64" s="142">
        <f>SUM(C65:C66)</f>
        <v>1</v>
      </c>
      <c r="D64" s="142">
        <f>SUM(D65:D66)</f>
        <v>10</v>
      </c>
      <c r="E64" s="204" t="s">
        <v>87</v>
      </c>
      <c r="F64" s="95"/>
      <c r="G64" s="142">
        <f>SUM(G65:G66)</f>
        <v>42</v>
      </c>
      <c r="H64" s="142">
        <f>SUM(H65:H66)</f>
        <v>44</v>
      </c>
      <c r="I64" s="142">
        <f>SUM(I65:I66)</f>
        <v>47</v>
      </c>
      <c r="J64" s="142">
        <f>SUM(J65:J66)</f>
        <v>47</v>
      </c>
      <c r="K64" s="142">
        <f>SUM(K65:K66)</f>
        <v>38</v>
      </c>
      <c r="L64" s="142">
        <f t="shared" si="10"/>
        <v>218</v>
      </c>
      <c r="O64" s="183">
        <f t="shared" si="11"/>
        <v>48</v>
      </c>
      <c r="P64" s="183">
        <f t="shared" si="11"/>
        <v>48</v>
      </c>
      <c r="Q64" s="183" t="e">
        <f t="shared" si="11"/>
        <v>#VALUE!</v>
      </c>
    </row>
    <row r="65" spans="1:17" ht="12">
      <c r="A65" s="205"/>
      <c r="B65" s="146" t="s">
        <v>106</v>
      </c>
      <c r="C65" s="206">
        <v>0</v>
      </c>
      <c r="D65" s="206">
        <v>0</v>
      </c>
      <c r="E65" s="206">
        <v>0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0</v>
      </c>
      <c r="L65" s="206">
        <v>0</v>
      </c>
      <c r="O65" s="184">
        <f t="shared" si="11"/>
        <v>0</v>
      </c>
      <c r="P65" s="184">
        <f t="shared" si="11"/>
        <v>0</v>
      </c>
      <c r="Q65" s="184">
        <f t="shared" si="11"/>
        <v>0</v>
      </c>
    </row>
    <row r="66" spans="1:17" ht="12">
      <c r="A66" s="207"/>
      <c r="B66" s="146" t="s">
        <v>107</v>
      </c>
      <c r="C66" s="206">
        <v>1</v>
      </c>
      <c r="D66" s="206">
        <v>10</v>
      </c>
      <c r="E66" s="204" t="s">
        <v>87</v>
      </c>
      <c r="F66" s="95"/>
      <c r="G66" s="206">
        <v>42</v>
      </c>
      <c r="H66" s="206">
        <v>44</v>
      </c>
      <c r="I66" s="206">
        <v>47</v>
      </c>
      <c r="J66" s="206">
        <v>47</v>
      </c>
      <c r="K66" s="206">
        <v>38</v>
      </c>
      <c r="L66" s="206">
        <f t="shared" si="10"/>
        <v>218</v>
      </c>
      <c r="O66" s="183">
        <f t="shared" si="11"/>
        <v>48</v>
      </c>
      <c r="P66" s="183">
        <f t="shared" si="11"/>
        <v>48</v>
      </c>
      <c r="Q66" s="183" t="e">
        <f t="shared" si="11"/>
        <v>#VALUE!</v>
      </c>
    </row>
    <row r="67" spans="1:17" ht="12">
      <c r="A67" s="209" t="s">
        <v>108</v>
      </c>
      <c r="B67" s="209"/>
      <c r="C67" s="210">
        <f>+C53+C62+C61+C54</f>
        <v>3</v>
      </c>
      <c r="D67" s="210">
        <f>+D53+D62+D61+D54</f>
        <v>14</v>
      </c>
      <c r="E67" s="204" t="s">
        <v>87</v>
      </c>
      <c r="F67" s="95"/>
      <c r="G67" s="210">
        <f>+G53+G62+G61+G54</f>
        <v>71</v>
      </c>
      <c r="H67" s="210">
        <f>+H53+H62+H61+H54</f>
        <v>55</v>
      </c>
      <c r="I67" s="210">
        <f>+I53+I62+I61+I54</f>
        <v>75</v>
      </c>
      <c r="J67" s="210">
        <f>+J53+J62+J61+J54</f>
        <v>46</v>
      </c>
      <c r="K67" s="210">
        <f>+K53+K62+K61+K54</f>
        <v>73</v>
      </c>
      <c r="L67" s="210">
        <f t="shared" si="10"/>
        <v>320</v>
      </c>
      <c r="O67" s="183">
        <f t="shared" si="11"/>
        <v>49</v>
      </c>
      <c r="P67" s="183">
        <f t="shared" si="11"/>
        <v>87</v>
      </c>
      <c r="Q67" s="183" t="e">
        <f t="shared" si="11"/>
        <v>#VALUE!</v>
      </c>
    </row>
    <row r="68" spans="1:17" ht="12">
      <c r="A68" s="209" t="s">
        <v>109</v>
      </c>
      <c r="B68" s="209"/>
      <c r="C68" s="210">
        <f>+C44+C45+C46+C48+C49+C50+C52+C55+C57+C58+C60+C63+C65+C66</f>
        <v>11</v>
      </c>
      <c r="D68" s="210">
        <f>+D44+D45+D46+D48+D49+D50+D52+D55+D57+D58+D60+D63+D65+D66</f>
        <v>86</v>
      </c>
      <c r="E68" s="204"/>
      <c r="F68" s="95"/>
      <c r="G68" s="210">
        <f>+G44+G45+G46+G48+G49+G50+G52+G55+G57+G58+G60+G63+G65+G66</f>
        <v>354</v>
      </c>
      <c r="H68" s="210">
        <f>+H44+H45+H46+H48+H49+H50+H52+H55+H57+H58+H60+H63+H65+H66</f>
        <v>383</v>
      </c>
      <c r="I68" s="210">
        <f>+I44+I45+I46+I48+I49+I50+I52+I55+I57+I58+I60+I63+I65+I66</f>
        <v>391</v>
      </c>
      <c r="J68" s="210">
        <f>+J44+J45+J46+J48+J49+J50+J52+J55+J57+J58+J60+J63+J65+J66</f>
        <v>380</v>
      </c>
      <c r="K68" s="210">
        <f>+K44+K45+K46+K48+K49+K50+K52+K55+K57+K58+K60+K63+K65+K66</f>
        <v>389</v>
      </c>
      <c r="L68" s="210">
        <f t="shared" si="10"/>
        <v>1897</v>
      </c>
      <c r="O68" s="184">
        <f t="shared" si="11"/>
        <v>391</v>
      </c>
      <c r="P68" s="184">
        <f t="shared" si="11"/>
        <v>475</v>
      </c>
      <c r="Q68" s="184">
        <f t="shared" si="11"/>
        <v>1897</v>
      </c>
    </row>
    <row r="69" spans="1:12" ht="12">
      <c r="A69" s="209" t="s">
        <v>44</v>
      </c>
      <c r="B69" s="209"/>
      <c r="C69" s="211">
        <f>+C43+C47+C51+C56+C59+C64</f>
        <v>14</v>
      </c>
      <c r="D69" s="211">
        <f>+D43+D47+D51+D56+D59+D64</f>
        <v>100</v>
      </c>
      <c r="E69" s="204" t="s">
        <v>87</v>
      </c>
      <c r="F69" s="28">
        <f>F65+F62+F59+F55+F54+F51+F48+F44+F43</f>
        <v>0</v>
      </c>
      <c r="G69" s="211">
        <f>+G43+G47+G51+G56+G59+G64</f>
        <v>425</v>
      </c>
      <c r="H69" s="211">
        <f>+H43+H47+H51+H56+H59+H64</f>
        <v>438</v>
      </c>
      <c r="I69" s="211">
        <f>+I43+I47+I51+I56+I59+I64</f>
        <v>466</v>
      </c>
      <c r="J69" s="211">
        <f>+J43+J47+J51+J56+J59+J64</f>
        <v>426</v>
      </c>
      <c r="K69" s="211">
        <f>+K43+K47+K51+K56+K59+K64</f>
        <v>462</v>
      </c>
      <c r="L69" s="211">
        <f t="shared" si="10"/>
        <v>2217</v>
      </c>
    </row>
    <row r="70" spans="1:12" ht="1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</row>
    <row r="71" spans="1:6" ht="12.75">
      <c r="A71" s="130" t="s">
        <v>46</v>
      </c>
      <c r="B71" s="220"/>
      <c r="C71" s="220"/>
      <c r="D71" s="220"/>
      <c r="E71" s="219"/>
      <c r="F71" s="219"/>
    </row>
    <row r="72" spans="1:8" ht="12">
      <c r="A72" s="11"/>
      <c r="B72" s="11"/>
      <c r="C72" s="13"/>
      <c r="D72" s="13"/>
      <c r="E72" s="14"/>
      <c r="F72" s="18"/>
      <c r="G72" s="19"/>
      <c r="H72" s="19"/>
    </row>
    <row r="73" spans="1:8" ht="12">
      <c r="A73" s="1"/>
      <c r="B73" s="1"/>
      <c r="C73" s="23"/>
      <c r="D73" s="23"/>
      <c r="E73" s="17"/>
      <c r="F73" s="91"/>
      <c r="G73" s="7"/>
      <c r="H73" s="92"/>
    </row>
    <row r="74" spans="1:8" ht="12">
      <c r="A74" s="1"/>
      <c r="B74" s="1"/>
      <c r="C74" s="23"/>
      <c r="D74" s="23"/>
      <c r="E74" s="17"/>
      <c r="F74" s="91"/>
      <c r="G74" s="7"/>
      <c r="H74" s="92"/>
    </row>
    <row r="75" spans="1:8" ht="12">
      <c r="A75" s="11"/>
      <c r="B75" s="11"/>
      <c r="C75" s="13"/>
      <c r="D75" s="13"/>
      <c r="E75" s="14"/>
      <c r="F75" s="18"/>
      <c r="G75" s="8"/>
      <c r="H75" s="21"/>
    </row>
    <row r="76" spans="1:12" ht="15">
      <c r="A76" s="99" t="s">
        <v>77</v>
      </c>
      <c r="B76" s="99"/>
      <c r="C76" s="99"/>
      <c r="D76" s="99"/>
      <c r="E76" s="99"/>
      <c r="F76" s="99"/>
      <c r="G76" s="99"/>
      <c r="H76" s="172"/>
      <c r="I76" s="102" t="s">
        <v>22</v>
      </c>
      <c r="J76" s="101"/>
      <c r="K76" s="101"/>
      <c r="L76" s="101"/>
    </row>
    <row r="77" spans="1:12" ht="15">
      <c r="A77" s="164" t="s">
        <v>78</v>
      </c>
      <c r="B77" s="164"/>
      <c r="C77" s="165"/>
      <c r="D77" s="165"/>
      <c r="E77" s="165"/>
      <c r="F77" s="165"/>
      <c r="G77" s="165"/>
      <c r="H77" s="173"/>
      <c r="I77" s="221"/>
      <c r="J77" s="104"/>
      <c r="K77" s="104"/>
      <c r="L77" s="104"/>
    </row>
    <row r="78" spans="1:12" ht="12.75">
      <c r="A78" s="166" t="s">
        <v>79</v>
      </c>
      <c r="B78" s="166" t="s">
        <v>80</v>
      </c>
      <c r="C78" s="167" t="s">
        <v>1</v>
      </c>
      <c r="D78" s="168" t="s">
        <v>2</v>
      </c>
      <c r="E78" s="195"/>
      <c r="F78" s="196"/>
      <c r="G78" s="195" t="s">
        <v>3</v>
      </c>
      <c r="H78" s="197"/>
      <c r="I78" s="197"/>
      <c r="J78" s="195"/>
      <c r="K78" s="195" t="s">
        <v>4</v>
      </c>
      <c r="L78" s="169" t="s">
        <v>5</v>
      </c>
    </row>
    <row r="79" spans="1:12" ht="13.5">
      <c r="A79" s="170"/>
      <c r="B79" s="170"/>
      <c r="C79" s="171" t="s">
        <v>7</v>
      </c>
      <c r="D79" s="171" t="s">
        <v>8</v>
      </c>
      <c r="E79" s="198" t="s">
        <v>9</v>
      </c>
      <c r="F79" s="199"/>
      <c r="G79" s="200" t="s">
        <v>81</v>
      </c>
      <c r="H79" s="200" t="s">
        <v>82</v>
      </c>
      <c r="I79" s="200" t="s">
        <v>83</v>
      </c>
      <c r="J79" s="200" t="s">
        <v>84</v>
      </c>
      <c r="K79" s="200" t="s">
        <v>85</v>
      </c>
      <c r="L79" s="172"/>
    </row>
    <row r="80" spans="1:12" ht="12.75">
      <c r="A80" s="173"/>
      <c r="B80" s="173"/>
      <c r="C80" s="173"/>
      <c r="D80" s="173"/>
      <c r="E80" s="201" t="s">
        <v>24</v>
      </c>
      <c r="F80" s="202"/>
      <c r="G80" s="203"/>
      <c r="H80" s="203"/>
      <c r="I80" s="203"/>
      <c r="J80" s="203"/>
      <c r="K80" s="203"/>
      <c r="L80" s="174"/>
    </row>
    <row r="81" spans="1:12" ht="12">
      <c r="A81" s="141" t="s">
        <v>86</v>
      </c>
      <c r="B81" s="141"/>
      <c r="C81" s="126">
        <f>SUM(C82:C84)</f>
        <v>11</v>
      </c>
      <c r="D81" s="126">
        <f>SUM(D82:D84)</f>
        <v>101</v>
      </c>
      <c r="E81" s="204" t="s">
        <v>87</v>
      </c>
      <c r="F81" s="42"/>
      <c r="G81" s="126">
        <f>SUM(G82:G84)</f>
        <v>476</v>
      </c>
      <c r="H81" s="126">
        <f>SUM(H82:H84)</f>
        <v>469</v>
      </c>
      <c r="I81" s="126">
        <f>SUM(I82:I84)</f>
        <v>424</v>
      </c>
      <c r="J81" s="126">
        <f>SUM(J82:J84)</f>
        <v>431</v>
      </c>
      <c r="K81" s="126">
        <f>SUM(K82:K84)</f>
        <v>424</v>
      </c>
      <c r="L81" s="126">
        <f aca="true" t="shared" si="12" ref="L81:L107">SUM(G81:K81)</f>
        <v>2224</v>
      </c>
    </row>
    <row r="82" spans="1:12" ht="12">
      <c r="A82" s="205"/>
      <c r="B82" s="146" t="s">
        <v>88</v>
      </c>
      <c r="C82" s="206">
        <v>3</v>
      </c>
      <c r="D82" s="206">
        <v>31</v>
      </c>
      <c r="E82" s="204" t="s">
        <v>87</v>
      </c>
      <c r="F82" s="42">
        <f>SUM(F83:F85)</f>
        <v>0</v>
      </c>
      <c r="G82" s="206">
        <v>137</v>
      </c>
      <c r="H82" s="206">
        <v>139</v>
      </c>
      <c r="I82" s="206">
        <v>135</v>
      </c>
      <c r="J82" s="206">
        <v>141</v>
      </c>
      <c r="K82" s="206">
        <v>134</v>
      </c>
      <c r="L82" s="206">
        <f t="shared" si="12"/>
        <v>686</v>
      </c>
    </row>
    <row r="83" spans="1:12" ht="12">
      <c r="A83" s="207"/>
      <c r="B83" s="146" t="s">
        <v>89</v>
      </c>
      <c r="C83" s="127">
        <v>5</v>
      </c>
      <c r="D83" s="127">
        <v>43</v>
      </c>
      <c r="E83" s="204" t="s">
        <v>87</v>
      </c>
      <c r="F83" s="95"/>
      <c r="G83" s="127">
        <v>213</v>
      </c>
      <c r="H83" s="127">
        <v>177</v>
      </c>
      <c r="I83" s="127">
        <v>176</v>
      </c>
      <c r="J83" s="127">
        <v>172</v>
      </c>
      <c r="K83" s="127">
        <v>177</v>
      </c>
      <c r="L83" s="127">
        <f t="shared" si="12"/>
        <v>915</v>
      </c>
    </row>
    <row r="84" spans="1:12" ht="12">
      <c r="A84" s="207"/>
      <c r="B84" s="146" t="s">
        <v>90</v>
      </c>
      <c r="C84" s="206">
        <v>3</v>
      </c>
      <c r="D84" s="206">
        <v>27</v>
      </c>
      <c r="E84" s="204" t="s">
        <v>87</v>
      </c>
      <c r="F84" s="95"/>
      <c r="G84" s="206">
        <v>126</v>
      </c>
      <c r="H84" s="206">
        <v>153</v>
      </c>
      <c r="I84" s="206">
        <v>113</v>
      </c>
      <c r="J84" s="206">
        <v>118</v>
      </c>
      <c r="K84" s="206">
        <v>113</v>
      </c>
      <c r="L84" s="206">
        <f t="shared" si="12"/>
        <v>623</v>
      </c>
    </row>
    <row r="85" spans="1:12" ht="12">
      <c r="A85" s="208" t="s">
        <v>12</v>
      </c>
      <c r="B85" s="208"/>
      <c r="C85" s="142">
        <f>SUM(C86:C88)</f>
        <v>11</v>
      </c>
      <c r="D85" s="142">
        <f>SUM(D86:D88)</f>
        <v>100</v>
      </c>
      <c r="E85" s="204" t="s">
        <v>87</v>
      </c>
      <c r="F85" s="95"/>
      <c r="G85" s="142">
        <f>SUM(G86:G88)</f>
        <v>479</v>
      </c>
      <c r="H85" s="142">
        <f>SUM(H86:H88)</f>
        <v>499</v>
      </c>
      <c r="I85" s="142">
        <f>SUM(I86:I88)</f>
        <v>446</v>
      </c>
      <c r="J85" s="142">
        <f>SUM(J86:J88)</f>
        <v>456</v>
      </c>
      <c r="K85" s="142">
        <f>SUM(K86:K88)</f>
        <v>455</v>
      </c>
      <c r="L85" s="142">
        <f t="shared" si="12"/>
        <v>2335</v>
      </c>
    </row>
    <row r="86" spans="1:12" ht="12">
      <c r="A86" s="205"/>
      <c r="B86" s="146" t="s">
        <v>91</v>
      </c>
      <c r="C86" s="206">
        <v>5</v>
      </c>
      <c r="D86" s="206">
        <v>47</v>
      </c>
      <c r="E86" s="204" t="s">
        <v>87</v>
      </c>
      <c r="F86" s="42">
        <f>SUM(F87:F88)</f>
        <v>0</v>
      </c>
      <c r="G86" s="206">
        <v>225</v>
      </c>
      <c r="H86" s="206">
        <v>233</v>
      </c>
      <c r="I86" s="206">
        <v>207</v>
      </c>
      <c r="J86" s="206">
        <v>209</v>
      </c>
      <c r="K86" s="206">
        <v>209</v>
      </c>
      <c r="L86" s="206">
        <f t="shared" si="12"/>
        <v>1083</v>
      </c>
    </row>
    <row r="87" spans="1:12" ht="12">
      <c r="A87" s="207"/>
      <c r="B87" s="146" t="s">
        <v>92</v>
      </c>
      <c r="C87" s="206">
        <v>4</v>
      </c>
      <c r="D87" s="206">
        <v>32</v>
      </c>
      <c r="E87" s="204" t="s">
        <v>87</v>
      </c>
      <c r="F87" s="95"/>
      <c r="G87" s="206">
        <v>158</v>
      </c>
      <c r="H87" s="206">
        <v>146</v>
      </c>
      <c r="I87" s="206">
        <v>145</v>
      </c>
      <c r="J87" s="206">
        <v>151</v>
      </c>
      <c r="K87" s="206">
        <v>149</v>
      </c>
      <c r="L87" s="206">
        <f t="shared" si="12"/>
        <v>749</v>
      </c>
    </row>
    <row r="88" spans="1:12" ht="12">
      <c r="A88" s="207"/>
      <c r="B88" s="146" t="s">
        <v>93</v>
      </c>
      <c r="C88" s="206">
        <v>2</v>
      </c>
      <c r="D88" s="206">
        <v>21</v>
      </c>
      <c r="E88" s="204" t="s">
        <v>87</v>
      </c>
      <c r="F88" s="95"/>
      <c r="G88" s="206">
        <v>96</v>
      </c>
      <c r="H88" s="206">
        <v>120</v>
      </c>
      <c r="I88" s="206">
        <v>94</v>
      </c>
      <c r="J88" s="206">
        <v>96</v>
      </c>
      <c r="K88" s="206">
        <v>97</v>
      </c>
      <c r="L88" s="206">
        <f t="shared" si="12"/>
        <v>503</v>
      </c>
    </row>
    <row r="89" spans="1:12" ht="12">
      <c r="A89" s="208" t="s">
        <v>94</v>
      </c>
      <c r="B89" s="208"/>
      <c r="C89" s="142">
        <f>SUM(C90:C93)</f>
        <v>8</v>
      </c>
      <c r="D89" s="142">
        <f>SUM(D90:D93)</f>
        <v>93</v>
      </c>
      <c r="E89" s="204" t="s">
        <v>87</v>
      </c>
      <c r="F89" s="42">
        <f>SUM(F90:F91)</f>
        <v>0</v>
      </c>
      <c r="G89" s="142">
        <f>SUM(G90:G93)</f>
        <v>433</v>
      </c>
      <c r="H89" s="142">
        <f>SUM(H90:H93)</f>
        <v>442</v>
      </c>
      <c r="I89" s="142">
        <f>SUM(I90:I93)</f>
        <v>412</v>
      </c>
      <c r="J89" s="142">
        <f>SUM(J90:J93)</f>
        <v>452</v>
      </c>
      <c r="K89" s="142">
        <f>SUM(K90:K93)</f>
        <v>435</v>
      </c>
      <c r="L89" s="142">
        <f t="shared" si="12"/>
        <v>2174</v>
      </c>
    </row>
    <row r="90" spans="1:12" ht="12">
      <c r="A90" s="207"/>
      <c r="B90" s="146" t="s">
        <v>95</v>
      </c>
      <c r="C90" s="206">
        <v>4</v>
      </c>
      <c r="D90" s="206">
        <v>42</v>
      </c>
      <c r="E90" s="204" t="s">
        <v>87</v>
      </c>
      <c r="F90" s="95"/>
      <c r="G90" s="206">
        <v>211</v>
      </c>
      <c r="H90" s="206">
        <v>218</v>
      </c>
      <c r="I90" s="206">
        <v>194</v>
      </c>
      <c r="J90" s="206">
        <v>206</v>
      </c>
      <c r="K90" s="206">
        <v>206</v>
      </c>
      <c r="L90" s="206">
        <f t="shared" si="12"/>
        <v>1035</v>
      </c>
    </row>
    <row r="91" spans="1:12" ht="12">
      <c r="A91" s="207"/>
      <c r="B91" s="146" t="s">
        <v>96</v>
      </c>
      <c r="C91" s="206">
        <v>1</v>
      </c>
      <c r="D91" s="206">
        <v>10</v>
      </c>
      <c r="E91" s="204" t="s">
        <v>87</v>
      </c>
      <c r="F91" s="95"/>
      <c r="G91" s="206">
        <v>46</v>
      </c>
      <c r="H91" s="206">
        <v>42</v>
      </c>
      <c r="I91" s="206">
        <v>42</v>
      </c>
      <c r="J91" s="206">
        <v>48</v>
      </c>
      <c r="K91" s="206">
        <v>45</v>
      </c>
      <c r="L91" s="206">
        <f t="shared" si="12"/>
        <v>223</v>
      </c>
    </row>
    <row r="92" spans="1:12" ht="12">
      <c r="A92" s="205"/>
      <c r="B92" s="146" t="s">
        <v>97</v>
      </c>
      <c r="C92" s="206">
        <v>2</v>
      </c>
      <c r="D92" s="206">
        <v>26</v>
      </c>
      <c r="E92" s="204" t="s">
        <v>87</v>
      </c>
      <c r="F92" s="63"/>
      <c r="G92" s="206">
        <v>101</v>
      </c>
      <c r="H92" s="206">
        <v>107</v>
      </c>
      <c r="I92" s="206">
        <v>105</v>
      </c>
      <c r="J92" s="206">
        <v>123</v>
      </c>
      <c r="K92" s="206">
        <v>113</v>
      </c>
      <c r="L92" s="206">
        <f t="shared" si="12"/>
        <v>549</v>
      </c>
    </row>
    <row r="93" spans="1:12" ht="12">
      <c r="A93" s="205"/>
      <c r="B93" s="146" t="s">
        <v>98</v>
      </c>
      <c r="C93" s="206">
        <v>1</v>
      </c>
      <c r="D93" s="206">
        <v>15</v>
      </c>
      <c r="E93" s="204" t="s">
        <v>87</v>
      </c>
      <c r="F93" s="42">
        <f>SUM(F94:F96)</f>
        <v>0</v>
      </c>
      <c r="G93" s="206">
        <v>75</v>
      </c>
      <c r="H93" s="206">
        <v>75</v>
      </c>
      <c r="I93" s="206">
        <v>71</v>
      </c>
      <c r="J93" s="206">
        <v>75</v>
      </c>
      <c r="K93" s="206">
        <v>71</v>
      </c>
      <c r="L93" s="206">
        <f t="shared" si="12"/>
        <v>367</v>
      </c>
    </row>
    <row r="94" spans="1:12" ht="12">
      <c r="A94" s="141" t="s">
        <v>99</v>
      </c>
      <c r="B94" s="141"/>
      <c r="C94" s="126">
        <f>SUM(C95:C96)</f>
        <v>9</v>
      </c>
      <c r="D94" s="126">
        <f>SUM(D95:D96)</f>
        <v>96</v>
      </c>
      <c r="E94" s="204" t="s">
        <v>87</v>
      </c>
      <c r="F94" s="95"/>
      <c r="G94" s="126">
        <f>SUM(G95:G96)</f>
        <v>409</v>
      </c>
      <c r="H94" s="126">
        <f>SUM(H95:H96)</f>
        <v>437</v>
      </c>
      <c r="I94" s="126">
        <f>SUM(I95:I96)</f>
        <v>389</v>
      </c>
      <c r="J94" s="126">
        <f>SUM(J95:J96)</f>
        <v>384</v>
      </c>
      <c r="K94" s="126">
        <f>SUM(K95:K96)</f>
        <v>423</v>
      </c>
      <c r="L94" s="126">
        <f t="shared" si="12"/>
        <v>2042</v>
      </c>
    </row>
    <row r="95" spans="1:12" ht="12">
      <c r="A95" s="207"/>
      <c r="B95" s="146" t="s">
        <v>100</v>
      </c>
      <c r="C95" s="206">
        <v>5</v>
      </c>
      <c r="D95" s="206">
        <v>50</v>
      </c>
      <c r="E95" s="204" t="s">
        <v>87</v>
      </c>
      <c r="F95" s="95"/>
      <c r="G95" s="206">
        <v>214</v>
      </c>
      <c r="H95" s="206">
        <v>212</v>
      </c>
      <c r="I95" s="206">
        <v>211</v>
      </c>
      <c r="J95" s="206">
        <v>192</v>
      </c>
      <c r="K95" s="206">
        <v>203</v>
      </c>
      <c r="L95" s="206">
        <f t="shared" si="12"/>
        <v>1032</v>
      </c>
    </row>
    <row r="96" spans="1:12" ht="12">
      <c r="A96" s="207"/>
      <c r="B96" s="146" t="s">
        <v>101</v>
      </c>
      <c r="C96" s="206">
        <v>4</v>
      </c>
      <c r="D96" s="206">
        <v>46</v>
      </c>
      <c r="E96" s="204" t="s">
        <v>87</v>
      </c>
      <c r="F96" s="95"/>
      <c r="G96" s="206">
        <v>195</v>
      </c>
      <c r="H96" s="206">
        <v>225</v>
      </c>
      <c r="I96" s="206">
        <v>178</v>
      </c>
      <c r="J96" s="206">
        <v>192</v>
      </c>
      <c r="K96" s="206">
        <v>220</v>
      </c>
      <c r="L96" s="206">
        <f t="shared" si="12"/>
        <v>1010</v>
      </c>
    </row>
    <row r="97" spans="1:12" ht="12">
      <c r="A97" s="208" t="s">
        <v>16</v>
      </c>
      <c r="B97" s="208"/>
      <c r="C97" s="126">
        <f>SUM(C98:C101)</f>
        <v>8</v>
      </c>
      <c r="D97" s="126">
        <f>SUM(D98:D101)</f>
        <v>95</v>
      </c>
      <c r="E97" s="204" t="s">
        <v>87</v>
      </c>
      <c r="F97" s="42">
        <f>SUM(F98:F99)</f>
        <v>0</v>
      </c>
      <c r="G97" s="126">
        <f>SUM(G98:G101)</f>
        <v>428</v>
      </c>
      <c r="H97" s="126">
        <f>SUM(H98:H101)</f>
        <v>411</v>
      </c>
      <c r="I97" s="126">
        <f>SUM(I98:I101)</f>
        <v>470</v>
      </c>
      <c r="J97" s="126">
        <f>SUM(J98:J101)</f>
        <v>465</v>
      </c>
      <c r="K97" s="126">
        <f>SUM(K98:K101)</f>
        <v>456</v>
      </c>
      <c r="L97" s="126">
        <f t="shared" si="12"/>
        <v>2230</v>
      </c>
    </row>
    <row r="98" spans="1:12" ht="12">
      <c r="A98" s="207"/>
      <c r="B98" s="146" t="s">
        <v>102</v>
      </c>
      <c r="C98" s="206">
        <v>1</v>
      </c>
      <c r="D98" s="206">
        <v>13</v>
      </c>
      <c r="E98" s="204" t="s">
        <v>87</v>
      </c>
      <c r="F98" s="95"/>
      <c r="G98" s="206">
        <v>68</v>
      </c>
      <c r="H98" s="206">
        <v>51</v>
      </c>
      <c r="I98" s="206">
        <v>66</v>
      </c>
      <c r="J98" s="206">
        <v>52</v>
      </c>
      <c r="K98" s="206">
        <v>68</v>
      </c>
      <c r="L98" s="206">
        <f t="shared" si="12"/>
        <v>305</v>
      </c>
    </row>
    <row r="99" spans="1:12" ht="12">
      <c r="A99" s="207"/>
      <c r="B99" s="146" t="s">
        <v>103</v>
      </c>
      <c r="C99" s="206">
        <v>1</v>
      </c>
      <c r="D99" s="206">
        <v>20</v>
      </c>
      <c r="E99" s="204" t="s">
        <v>87</v>
      </c>
      <c r="F99" s="95"/>
      <c r="G99" s="206">
        <v>99</v>
      </c>
      <c r="H99" s="206">
        <v>103</v>
      </c>
      <c r="I99" s="206">
        <v>104</v>
      </c>
      <c r="J99" s="206">
        <v>103</v>
      </c>
      <c r="K99" s="206">
        <v>98</v>
      </c>
      <c r="L99" s="206">
        <f t="shared" si="12"/>
        <v>507</v>
      </c>
    </row>
    <row r="100" spans="1:12" ht="12">
      <c r="A100" s="205"/>
      <c r="B100" s="146" t="s">
        <v>104</v>
      </c>
      <c r="C100" s="206">
        <v>2</v>
      </c>
      <c r="D100" s="206">
        <v>19</v>
      </c>
      <c r="E100" s="204" t="s">
        <v>87</v>
      </c>
      <c r="F100" s="42">
        <f>SUM(F101:F102)</f>
        <v>0</v>
      </c>
      <c r="G100" s="206">
        <v>75</v>
      </c>
      <c r="H100" s="206">
        <v>65</v>
      </c>
      <c r="I100" s="206">
        <v>91</v>
      </c>
      <c r="J100" s="206">
        <v>92</v>
      </c>
      <c r="K100" s="206">
        <v>82</v>
      </c>
      <c r="L100" s="206">
        <f t="shared" si="12"/>
        <v>405</v>
      </c>
    </row>
    <row r="101" spans="1:12" ht="12">
      <c r="A101" s="207"/>
      <c r="B101" s="146" t="s">
        <v>105</v>
      </c>
      <c r="C101" s="206">
        <v>4</v>
      </c>
      <c r="D101" s="206">
        <v>43</v>
      </c>
      <c r="E101" s="204" t="s">
        <v>87</v>
      </c>
      <c r="F101" s="95"/>
      <c r="G101" s="206">
        <v>186</v>
      </c>
      <c r="H101" s="206">
        <v>192</v>
      </c>
      <c r="I101" s="206">
        <v>209</v>
      </c>
      <c r="J101" s="206">
        <v>218</v>
      </c>
      <c r="K101" s="206">
        <v>208</v>
      </c>
      <c r="L101" s="206">
        <f t="shared" si="12"/>
        <v>1013</v>
      </c>
    </row>
    <row r="102" spans="1:12" ht="12">
      <c r="A102" s="208" t="s">
        <v>19</v>
      </c>
      <c r="B102" s="208"/>
      <c r="C102" s="142">
        <f>SUM(C103:C104)</f>
        <v>8</v>
      </c>
      <c r="D102" s="142">
        <f>SUM(D103:D104)</f>
        <v>92</v>
      </c>
      <c r="E102" s="204" t="s">
        <v>87</v>
      </c>
      <c r="F102" s="95"/>
      <c r="G102" s="142">
        <f>SUM(G103:G104)</f>
        <v>451</v>
      </c>
      <c r="H102" s="142">
        <f>SUM(H103:H104)</f>
        <v>433</v>
      </c>
      <c r="I102" s="142">
        <f>SUM(I103:I104)</f>
        <v>421</v>
      </c>
      <c r="J102" s="142">
        <f>SUM(J103:J104)</f>
        <v>409</v>
      </c>
      <c r="K102" s="142">
        <f>SUM(K103:K104)</f>
        <v>372</v>
      </c>
      <c r="L102" s="142">
        <f t="shared" si="12"/>
        <v>2086</v>
      </c>
    </row>
    <row r="103" spans="1:12" ht="12">
      <c r="A103" s="205"/>
      <c r="B103" s="146" t="s">
        <v>106</v>
      </c>
      <c r="C103" s="206">
        <v>5</v>
      </c>
      <c r="D103" s="206">
        <v>64</v>
      </c>
      <c r="E103" s="204" t="s">
        <v>87</v>
      </c>
      <c r="F103" s="42">
        <f>SUM(F104:F105)</f>
        <v>0</v>
      </c>
      <c r="G103" s="206">
        <v>326</v>
      </c>
      <c r="H103" s="206">
        <v>301</v>
      </c>
      <c r="I103" s="206">
        <v>291</v>
      </c>
      <c r="J103" s="206">
        <v>289</v>
      </c>
      <c r="K103" s="206">
        <v>260</v>
      </c>
      <c r="L103" s="206">
        <f t="shared" si="12"/>
        <v>1467</v>
      </c>
    </row>
    <row r="104" spans="1:12" ht="12">
      <c r="A104" s="207"/>
      <c r="B104" s="146" t="s">
        <v>107</v>
      </c>
      <c r="C104" s="206">
        <v>3</v>
      </c>
      <c r="D104" s="206">
        <v>28</v>
      </c>
      <c r="E104" s="204" t="s">
        <v>87</v>
      </c>
      <c r="F104" s="95"/>
      <c r="G104" s="206">
        <v>125</v>
      </c>
      <c r="H104" s="206">
        <v>132</v>
      </c>
      <c r="I104" s="206">
        <v>130</v>
      </c>
      <c r="J104" s="206">
        <v>120</v>
      </c>
      <c r="K104" s="206">
        <v>112</v>
      </c>
      <c r="L104" s="206">
        <f t="shared" si="12"/>
        <v>619</v>
      </c>
    </row>
    <row r="105" spans="1:12" ht="12">
      <c r="A105" s="209" t="s">
        <v>108</v>
      </c>
      <c r="B105" s="209"/>
      <c r="C105" s="210">
        <f>+C91+C100+C99+C92</f>
        <v>6</v>
      </c>
      <c r="D105" s="210">
        <f>+D91+D100+D99+D92</f>
        <v>75</v>
      </c>
      <c r="E105" s="204" t="s">
        <v>87</v>
      </c>
      <c r="F105" s="95"/>
      <c r="G105" s="210">
        <f>+G91+G100+G99+G92</f>
        <v>321</v>
      </c>
      <c r="H105" s="210">
        <f>+H91+H100+H99+H92</f>
        <v>317</v>
      </c>
      <c r="I105" s="210">
        <f>+I91+I100+I99+I92</f>
        <v>342</v>
      </c>
      <c r="J105" s="210">
        <f>+J91+J100+J99+J92</f>
        <v>366</v>
      </c>
      <c r="K105" s="210">
        <f>+K91+K100+K99+K92</f>
        <v>338</v>
      </c>
      <c r="L105" s="210">
        <f t="shared" si="12"/>
        <v>1684</v>
      </c>
    </row>
    <row r="106" spans="1:12" ht="12">
      <c r="A106" s="209" t="s">
        <v>109</v>
      </c>
      <c r="B106" s="209"/>
      <c r="C106" s="210">
        <f>+C82+C83+C84+C86+C87+C88+C90+C93+C95+C96+C98+C101+C103+C104</f>
        <v>49</v>
      </c>
      <c r="D106" s="210">
        <f>+D82+D83+D84+D86+D87+D88+D90+D93+D95+D96+D98+D101+D103+D104</f>
        <v>502</v>
      </c>
      <c r="E106" s="204"/>
      <c r="F106" s="95"/>
      <c r="G106" s="210">
        <f>+G82+G83+G84+G86+G87+G88+G90+G93+G95+G96+G98+G101+G103+G104</f>
        <v>2355</v>
      </c>
      <c r="H106" s="210">
        <f>+H82+H83+H84+H86+H87+H88+H90+H93+H95+H96+H98+H101+H103+H104</f>
        <v>2374</v>
      </c>
      <c r="I106" s="210">
        <f>+I82+I83+I84+I86+I87+I88+I90+I93+I95+I96+I98+I101+I103+I104</f>
        <v>2220</v>
      </c>
      <c r="J106" s="210">
        <f>+J82+J83+J84+J86+J87+J88+J90+J93+J95+J96+J98+J101+J103+J104</f>
        <v>2231</v>
      </c>
      <c r="K106" s="210">
        <f>+K82+K83+K84+K86+K87+K88+K90+K93+K95+K96+K98+K101+K103+K104</f>
        <v>2227</v>
      </c>
      <c r="L106" s="210">
        <f t="shared" si="12"/>
        <v>11407</v>
      </c>
    </row>
    <row r="107" spans="1:12" ht="12">
      <c r="A107" s="209" t="s">
        <v>44</v>
      </c>
      <c r="B107" s="209"/>
      <c r="C107" s="211">
        <f>+C81+C85+C89+C94+C97+C102</f>
        <v>55</v>
      </c>
      <c r="D107" s="211">
        <f>+D81+D85+D89+D94+D97+D102</f>
        <v>577</v>
      </c>
      <c r="E107" s="204" t="s">
        <v>87</v>
      </c>
      <c r="F107" s="28">
        <f>F103+F100+F97+F93+F92+F89+F86+F82+F81</f>
        <v>0</v>
      </c>
      <c r="G107" s="211">
        <f>+G81+G85+G89+G94+G97+G102</f>
        <v>2676</v>
      </c>
      <c r="H107" s="211">
        <f>+H81+H85+H89+H94+H97+H102</f>
        <v>2691</v>
      </c>
      <c r="I107" s="211">
        <f>+I81+I85+I89+I94+I97+I102</f>
        <v>2562</v>
      </c>
      <c r="J107" s="211">
        <f>+J81+J85+J89+J94+J97+J102</f>
        <v>2597</v>
      </c>
      <c r="K107" s="211">
        <f>+K81+K85+K89+K94+K97+K102</f>
        <v>2565</v>
      </c>
      <c r="L107" s="211">
        <f t="shared" si="12"/>
        <v>13091</v>
      </c>
    </row>
    <row r="108" spans="1:12" ht="12.75">
      <c r="A108" s="178"/>
      <c r="B108" s="178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</row>
    <row r="109" spans="1:12" ht="12.75">
      <c r="A109" s="130" t="s">
        <v>46</v>
      </c>
      <c r="B109" s="13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</row>
    <row r="110" spans="1:12" ht="12.75">
      <c r="A110" s="222"/>
      <c r="B110" s="222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&amp;R420030.xls</oddHeader>
    <oddFooter>&amp;LComune di Bologna - Dipartimento Programmazione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showZeros="0" zoomScalePageLayoutView="0" workbookViewId="0" topLeftCell="A1">
      <selection activeCell="G6" sqref="G6"/>
    </sheetView>
  </sheetViews>
  <sheetFormatPr defaultColWidth="9.00390625" defaultRowHeight="12"/>
  <cols>
    <col min="1" max="1" width="20.875" style="0" customWidth="1"/>
    <col min="4" max="4" width="10.25390625" style="0" customWidth="1"/>
    <col min="5" max="7" width="10.125" style="0" customWidth="1"/>
  </cols>
  <sheetData>
    <row r="1" spans="1:6" ht="15">
      <c r="A1" s="99" t="s">
        <v>52</v>
      </c>
      <c r="B1" s="99"/>
      <c r="C1" s="99"/>
      <c r="D1" s="101"/>
      <c r="E1" s="101"/>
      <c r="F1" s="102" t="s">
        <v>22</v>
      </c>
    </row>
    <row r="2" spans="1:4" ht="15">
      <c r="A2" s="103" t="s">
        <v>76</v>
      </c>
      <c r="B2" s="99"/>
      <c r="C2" s="99"/>
      <c r="D2" s="101"/>
    </row>
    <row r="3" spans="1:4" ht="12.75">
      <c r="A3" s="186" t="s">
        <v>27</v>
      </c>
      <c r="B3" s="192" t="s">
        <v>1</v>
      </c>
      <c r="C3" s="192"/>
      <c r="D3" s="192"/>
    </row>
    <row r="4" spans="1:4" ht="12.75">
      <c r="A4" s="187"/>
      <c r="B4" s="193" t="s">
        <v>7</v>
      </c>
      <c r="C4" s="193" t="s">
        <v>2</v>
      </c>
      <c r="D4" s="193" t="s">
        <v>75</v>
      </c>
    </row>
    <row r="5" spans="1:4" ht="12.75">
      <c r="A5" s="188"/>
      <c r="B5" s="188"/>
      <c r="C5" s="188"/>
      <c r="D5" s="194"/>
    </row>
    <row r="6" spans="1:5" ht="12.75">
      <c r="A6" s="189" t="s">
        <v>11</v>
      </c>
      <c r="B6" s="28">
        <v>7</v>
      </c>
      <c r="C6" s="28">
        <v>51</v>
      </c>
      <c r="D6" s="28">
        <v>1132</v>
      </c>
      <c r="E6" s="27"/>
    </row>
    <row r="7" spans="1:5" ht="12.75">
      <c r="A7" s="189" t="s">
        <v>12</v>
      </c>
      <c r="B7" s="28">
        <f>B8+B9+B10</f>
        <v>11</v>
      </c>
      <c r="C7" s="28">
        <f>C8+C9+C10</f>
        <v>109</v>
      </c>
      <c r="D7" s="28">
        <f>D8+D9+D10</f>
        <v>2601</v>
      </c>
      <c r="E7" s="27"/>
    </row>
    <row r="8" spans="1:5" ht="12.75">
      <c r="A8" s="190" t="s">
        <v>28</v>
      </c>
      <c r="B8" s="37">
        <v>5</v>
      </c>
      <c r="C8" s="37">
        <v>57</v>
      </c>
      <c r="D8" s="37">
        <v>1368</v>
      </c>
      <c r="E8" s="27"/>
    </row>
    <row r="9" spans="1:5" ht="12.75">
      <c r="A9" s="190" t="s">
        <v>29</v>
      </c>
      <c r="B9" s="37">
        <v>4</v>
      </c>
      <c r="C9" s="37">
        <v>31</v>
      </c>
      <c r="D9" s="37">
        <v>742</v>
      </c>
      <c r="E9" s="27"/>
    </row>
    <row r="10" spans="1:5" ht="12.75">
      <c r="A10" s="190" t="s">
        <v>30</v>
      </c>
      <c r="B10" s="37">
        <v>2</v>
      </c>
      <c r="C10" s="37">
        <v>21</v>
      </c>
      <c r="D10" s="37">
        <v>491</v>
      </c>
      <c r="E10" s="27"/>
    </row>
    <row r="11" spans="1:5" ht="12.75">
      <c r="A11" s="189" t="s">
        <v>13</v>
      </c>
      <c r="B11" s="28">
        <f>B12+B13</f>
        <v>6</v>
      </c>
      <c r="C11" s="28">
        <f>C12+C13</f>
        <v>59</v>
      </c>
      <c r="D11" s="28">
        <f>D12+D13</f>
        <v>1325</v>
      </c>
      <c r="E11" s="27"/>
    </row>
    <row r="12" spans="1:5" ht="12.75">
      <c r="A12" s="190" t="s">
        <v>31</v>
      </c>
      <c r="B12" s="37">
        <v>3</v>
      </c>
      <c r="C12" s="37">
        <v>28</v>
      </c>
      <c r="D12" s="37">
        <v>612</v>
      </c>
      <c r="E12" s="27"/>
    </row>
    <row r="13" spans="1:5" ht="12.75">
      <c r="A13" s="190" t="s">
        <v>32</v>
      </c>
      <c r="B13" s="37">
        <v>3</v>
      </c>
      <c r="C13" s="37">
        <v>31</v>
      </c>
      <c r="D13" s="37">
        <v>713</v>
      </c>
      <c r="E13" s="27"/>
    </row>
    <row r="14" spans="1:5" ht="12.75">
      <c r="A14" s="189" t="s">
        <v>14</v>
      </c>
      <c r="B14" s="28">
        <f>B15+B16</f>
        <v>6</v>
      </c>
      <c r="C14" s="28">
        <f>C15+C16</f>
        <v>58</v>
      </c>
      <c r="D14" s="28">
        <f>D15+D16</f>
        <v>1330</v>
      </c>
      <c r="E14" s="27"/>
    </row>
    <row r="15" spans="1:5" ht="12.75">
      <c r="A15" s="190" t="s">
        <v>33</v>
      </c>
      <c r="B15" s="37">
        <v>3</v>
      </c>
      <c r="C15" s="37">
        <v>31</v>
      </c>
      <c r="D15" s="37">
        <v>713</v>
      </c>
      <c r="E15" s="27"/>
    </row>
    <row r="16" spans="1:5" ht="12.75">
      <c r="A16" s="190" t="s">
        <v>34</v>
      </c>
      <c r="B16" s="37">
        <v>3</v>
      </c>
      <c r="C16" s="37">
        <v>27</v>
      </c>
      <c r="D16" s="37">
        <v>617</v>
      </c>
      <c r="E16" s="27"/>
    </row>
    <row r="17" spans="1:5" ht="12.75">
      <c r="A17" s="189" t="s">
        <v>15</v>
      </c>
      <c r="B17" s="28">
        <v>5</v>
      </c>
      <c r="C17" s="28">
        <v>50</v>
      </c>
      <c r="D17" s="28">
        <v>1043</v>
      </c>
      <c r="E17" s="27"/>
    </row>
    <row r="18" spans="1:5" ht="12.75">
      <c r="A18" s="189" t="s">
        <v>16</v>
      </c>
      <c r="B18" s="28">
        <f>B19+B20+B21</f>
        <v>10</v>
      </c>
      <c r="C18" s="28">
        <f>C19+C20+C21</f>
        <v>98</v>
      </c>
      <c r="D18" s="28">
        <f>D19+D20+D21</f>
        <v>2268</v>
      </c>
      <c r="E18" s="27"/>
    </row>
    <row r="19" spans="1:5" ht="12.75">
      <c r="A19" s="190" t="s">
        <v>35</v>
      </c>
      <c r="B19" s="37">
        <v>3</v>
      </c>
      <c r="C19" s="37">
        <v>19</v>
      </c>
      <c r="D19" s="37">
        <v>437</v>
      </c>
      <c r="E19" s="27"/>
    </row>
    <row r="20" spans="1:5" ht="12.75">
      <c r="A20" s="190" t="s">
        <v>36</v>
      </c>
      <c r="B20" s="37">
        <v>1</v>
      </c>
      <c r="C20" s="37">
        <v>20</v>
      </c>
      <c r="D20" s="37">
        <v>496</v>
      </c>
      <c r="E20" s="27"/>
    </row>
    <row r="21" spans="1:5" ht="12.75">
      <c r="A21" s="190" t="s">
        <v>37</v>
      </c>
      <c r="B21" s="37">
        <v>6</v>
      </c>
      <c r="C21" s="37">
        <v>59</v>
      </c>
      <c r="D21" s="37">
        <v>1335</v>
      </c>
      <c r="E21" s="27"/>
    </row>
    <row r="22" spans="1:5" ht="12.75">
      <c r="A22" s="189" t="s">
        <v>17</v>
      </c>
      <c r="B22" s="28">
        <f>B23+B24</f>
        <v>8</v>
      </c>
      <c r="C22" s="28">
        <f>C23+C24</f>
        <v>78</v>
      </c>
      <c r="D22" s="28">
        <f>D23+D24</f>
        <v>1662</v>
      </c>
      <c r="E22" s="27"/>
    </row>
    <row r="23" spans="1:5" ht="12.75">
      <c r="A23" s="190" t="s">
        <v>38</v>
      </c>
      <c r="B23" s="37">
        <v>2</v>
      </c>
      <c r="C23" s="37">
        <v>17</v>
      </c>
      <c r="D23" s="37">
        <v>375</v>
      </c>
      <c r="E23" s="27"/>
    </row>
    <row r="24" spans="1:5" ht="12.75">
      <c r="A24" s="190" t="s">
        <v>39</v>
      </c>
      <c r="B24" s="37">
        <v>6</v>
      </c>
      <c r="C24" s="37">
        <v>61</v>
      </c>
      <c r="D24" s="37">
        <v>1287</v>
      </c>
      <c r="E24" s="27"/>
    </row>
    <row r="25" spans="1:5" ht="12.75">
      <c r="A25" s="189" t="s">
        <v>18</v>
      </c>
      <c r="B25" s="28">
        <f>B26+B27</f>
        <v>8</v>
      </c>
      <c r="C25" s="28">
        <f>C26+C27</f>
        <v>67</v>
      </c>
      <c r="D25" s="28">
        <f>D26+D27</f>
        <v>1620</v>
      </c>
      <c r="E25" s="27"/>
    </row>
    <row r="26" spans="1:5" ht="12.75">
      <c r="A26" s="190" t="s">
        <v>40</v>
      </c>
      <c r="B26" s="37">
        <v>5</v>
      </c>
      <c r="C26" s="37">
        <v>47</v>
      </c>
      <c r="D26" s="37">
        <v>1160</v>
      </c>
      <c r="E26" s="27"/>
    </row>
    <row r="27" spans="1:5" ht="12.75">
      <c r="A27" s="190" t="s">
        <v>41</v>
      </c>
      <c r="B27" s="37">
        <v>3</v>
      </c>
      <c r="C27" s="37">
        <v>20</v>
      </c>
      <c r="D27" s="37">
        <v>460</v>
      </c>
      <c r="E27" s="27"/>
    </row>
    <row r="28" spans="1:5" ht="12.75">
      <c r="A28" s="189" t="s">
        <v>19</v>
      </c>
      <c r="B28" s="28">
        <f>B29+B30</f>
        <v>8</v>
      </c>
      <c r="C28" s="28">
        <f>C29+C30</f>
        <v>99</v>
      </c>
      <c r="D28" s="28">
        <f>D29+D30</f>
        <v>2186</v>
      </c>
      <c r="E28" s="27"/>
    </row>
    <row r="29" spans="1:5" ht="12.75">
      <c r="A29" s="190" t="s">
        <v>42</v>
      </c>
      <c r="B29" s="37">
        <v>5</v>
      </c>
      <c r="C29" s="37">
        <v>62</v>
      </c>
      <c r="D29" s="37">
        <v>1369</v>
      </c>
      <c r="E29" s="27"/>
    </row>
    <row r="30" spans="1:5" ht="12.75">
      <c r="A30" s="190" t="s">
        <v>43</v>
      </c>
      <c r="B30" s="37">
        <v>3</v>
      </c>
      <c r="C30" s="37">
        <v>37</v>
      </c>
      <c r="D30" s="37">
        <v>817</v>
      </c>
      <c r="E30" s="27"/>
    </row>
    <row r="31" spans="1:5" ht="12.75">
      <c r="A31" s="191" t="s">
        <v>44</v>
      </c>
      <c r="B31" s="28">
        <f>B6+B7+B11+B14+B17+B18+B22+B25+B28</f>
        <v>69</v>
      </c>
      <c r="C31" s="28">
        <f>C6+C7+C11+C14+C17+C18+C22+C25+C28</f>
        <v>669</v>
      </c>
      <c r="D31" s="28">
        <f>D6+D7+D11+D14+D17+D18+D22+D25+D28</f>
        <v>15167</v>
      </c>
      <c r="E31" s="27"/>
    </row>
    <row r="32" spans="1:5" ht="3" customHeight="1">
      <c r="A32" s="129"/>
      <c r="B32" s="129"/>
      <c r="C32" s="129"/>
      <c r="D32" s="129"/>
      <c r="E32" s="27"/>
    </row>
    <row r="33" spans="1:4" ht="12">
      <c r="A33" s="130" t="s">
        <v>46</v>
      </c>
      <c r="B33" s="131"/>
      <c r="C33" s="131"/>
      <c r="D33" s="131"/>
    </row>
    <row r="34" spans="1:7" ht="12">
      <c r="A34" s="4"/>
      <c r="B34" s="4"/>
      <c r="C34" s="4"/>
      <c r="D34" s="4"/>
      <c r="E34" s="4"/>
      <c r="F34" s="4"/>
      <c r="G34" s="4"/>
    </row>
    <row r="35" spans="1:7" ht="12">
      <c r="A35" s="4"/>
      <c r="B35" s="4"/>
      <c r="C35" s="4"/>
      <c r="D35" s="4"/>
      <c r="E35" s="4"/>
      <c r="F35" s="4"/>
      <c r="G35" s="4"/>
    </row>
    <row r="36" spans="1:7" ht="12">
      <c r="A36" s="11"/>
      <c r="B36" s="42"/>
      <c r="C36" s="42"/>
      <c r="D36" s="44"/>
      <c r="E36" s="47"/>
      <c r="F36" s="46"/>
      <c r="G36" s="47"/>
    </row>
    <row r="37" spans="1:7" ht="15">
      <c r="A37" s="99" t="s">
        <v>77</v>
      </c>
      <c r="B37" s="99"/>
      <c r="C37" s="99"/>
      <c r="D37" s="101"/>
      <c r="E37" s="43"/>
      <c r="F37" s="43"/>
      <c r="G37" s="43"/>
    </row>
    <row r="38" spans="1:7" ht="15">
      <c r="A38" s="164" t="s">
        <v>76</v>
      </c>
      <c r="B38" s="165"/>
      <c r="C38" s="165"/>
      <c r="D38" s="104"/>
      <c r="E38" s="55"/>
      <c r="F38" s="56"/>
      <c r="G38" s="57"/>
    </row>
    <row r="39" spans="1:7" ht="12.75">
      <c r="A39" s="166" t="s">
        <v>27</v>
      </c>
      <c r="B39" s="167" t="s">
        <v>1</v>
      </c>
      <c r="C39" s="168" t="s">
        <v>2</v>
      </c>
      <c r="D39" s="169" t="s">
        <v>5</v>
      </c>
      <c r="E39" s="55"/>
      <c r="F39" s="56"/>
      <c r="G39" s="57"/>
    </row>
    <row r="40" spans="1:7" ht="12.75">
      <c r="A40" s="170"/>
      <c r="B40" s="171" t="s">
        <v>7</v>
      </c>
      <c r="C40" s="171" t="s">
        <v>8</v>
      </c>
      <c r="D40" s="172"/>
      <c r="E40" s="55"/>
      <c r="F40" s="56"/>
      <c r="G40" s="57"/>
    </row>
    <row r="41" spans="1:7" ht="12.75">
      <c r="A41" s="173"/>
      <c r="B41" s="173"/>
      <c r="C41" s="173"/>
      <c r="D41" s="174"/>
      <c r="E41" s="43"/>
      <c r="F41" s="43"/>
      <c r="G41" s="43"/>
    </row>
    <row r="42" spans="1:16" ht="12">
      <c r="A42" s="175" t="s">
        <v>11</v>
      </c>
      <c r="B42" s="42">
        <v>5</v>
      </c>
      <c r="C42" s="42">
        <v>41</v>
      </c>
      <c r="D42" s="44">
        <v>916</v>
      </c>
      <c r="E42" s="55"/>
      <c r="F42" s="62"/>
      <c r="G42" s="57"/>
      <c r="I42" s="13">
        <v>2</v>
      </c>
      <c r="J42" s="13">
        <v>10</v>
      </c>
      <c r="K42" s="14">
        <v>216</v>
      </c>
      <c r="N42" s="183">
        <f aca="true" t="shared" si="0" ref="N42:N67">B42+I42</f>
        <v>7</v>
      </c>
      <c r="O42" s="183">
        <f aca="true" t="shared" si="1" ref="O42:O67">C42+J42</f>
        <v>51</v>
      </c>
      <c r="P42" s="183">
        <f aca="true" t="shared" si="2" ref="P42:P67">D42+K42</f>
        <v>1132</v>
      </c>
    </row>
    <row r="43" spans="1:16" ht="12">
      <c r="A43" s="175" t="s">
        <v>12</v>
      </c>
      <c r="B43" s="42">
        <f>SUM(B44:B46)</f>
        <v>10</v>
      </c>
      <c r="C43" s="42">
        <f>SUM(C44:C46)</f>
        <v>99</v>
      </c>
      <c r="D43" s="42">
        <f>SUM(D44:D46)</f>
        <v>2311</v>
      </c>
      <c r="E43" s="55"/>
      <c r="F43" s="62"/>
      <c r="G43" s="57"/>
      <c r="I43" s="13">
        <f>SUM(I44:I46)</f>
        <v>1</v>
      </c>
      <c r="J43" s="13">
        <f>SUM(J44:J46)</f>
        <v>10</v>
      </c>
      <c r="K43" s="13">
        <f>SUM(K44:K46)</f>
        <v>290</v>
      </c>
      <c r="N43" s="184">
        <f t="shared" si="0"/>
        <v>11</v>
      </c>
      <c r="O43" s="184">
        <f t="shared" si="1"/>
        <v>109</v>
      </c>
      <c r="P43" s="184">
        <f t="shared" si="2"/>
        <v>2601</v>
      </c>
    </row>
    <row r="44" spans="1:16" ht="12.75">
      <c r="A44" s="176" t="s">
        <v>28</v>
      </c>
      <c r="B44" s="58">
        <v>4</v>
      </c>
      <c r="C44" s="94">
        <v>47</v>
      </c>
      <c r="D44" s="54">
        <v>1078</v>
      </c>
      <c r="E44" s="43"/>
      <c r="F44" s="43"/>
      <c r="G44" s="43"/>
      <c r="I44" s="23">
        <v>1</v>
      </c>
      <c r="J44" s="89">
        <v>10</v>
      </c>
      <c r="K44" s="17">
        <v>290</v>
      </c>
      <c r="N44" s="183">
        <f t="shared" si="0"/>
        <v>5</v>
      </c>
      <c r="O44" s="183">
        <f t="shared" si="1"/>
        <v>57</v>
      </c>
      <c r="P44" s="183">
        <f t="shared" si="2"/>
        <v>1368</v>
      </c>
    </row>
    <row r="45" spans="1:16" ht="12.75">
      <c r="A45" s="176" t="s">
        <v>29</v>
      </c>
      <c r="B45" s="58">
        <v>4</v>
      </c>
      <c r="C45" s="58">
        <v>31</v>
      </c>
      <c r="D45" s="54">
        <v>742</v>
      </c>
      <c r="E45" s="55"/>
      <c r="F45" s="62"/>
      <c r="G45" s="57"/>
      <c r="I45" s="23"/>
      <c r="J45" s="23"/>
      <c r="K45" s="17"/>
      <c r="N45" s="183">
        <f t="shared" si="0"/>
        <v>4</v>
      </c>
      <c r="O45" s="183">
        <f t="shared" si="1"/>
        <v>31</v>
      </c>
      <c r="P45" s="183">
        <f t="shared" si="2"/>
        <v>742</v>
      </c>
    </row>
    <row r="46" spans="1:16" ht="12.75">
      <c r="A46" s="176" t="s">
        <v>30</v>
      </c>
      <c r="B46" s="58">
        <v>2</v>
      </c>
      <c r="C46" s="58">
        <v>21</v>
      </c>
      <c r="D46" s="54">
        <v>491</v>
      </c>
      <c r="E46" s="55"/>
      <c r="F46" s="62"/>
      <c r="G46" s="57"/>
      <c r="I46" s="23"/>
      <c r="J46" s="23"/>
      <c r="K46" s="17"/>
      <c r="N46" s="183">
        <f t="shared" si="0"/>
        <v>2</v>
      </c>
      <c r="O46" s="183">
        <f t="shared" si="1"/>
        <v>21</v>
      </c>
      <c r="P46" s="183">
        <f t="shared" si="2"/>
        <v>491</v>
      </c>
    </row>
    <row r="47" spans="1:16" ht="12">
      <c r="A47" s="175" t="s">
        <v>13</v>
      </c>
      <c r="B47" s="42">
        <f>SUM(B48:B49)</f>
        <v>3</v>
      </c>
      <c r="C47" s="42">
        <f>SUM(C48:C49)</f>
        <v>41</v>
      </c>
      <c r="D47" s="44">
        <f>D48+D49</f>
        <v>940</v>
      </c>
      <c r="E47" s="47"/>
      <c r="F47" s="65"/>
      <c r="G47" s="66"/>
      <c r="I47" s="13">
        <f>SUM(I48:I49)</f>
        <v>3</v>
      </c>
      <c r="J47" s="13">
        <f>SUM(J48:J49)</f>
        <v>18</v>
      </c>
      <c r="K47" s="13">
        <f>SUM(K48:K49)</f>
        <v>385</v>
      </c>
      <c r="N47" s="184">
        <f t="shared" si="0"/>
        <v>6</v>
      </c>
      <c r="O47" s="184">
        <f t="shared" si="1"/>
        <v>59</v>
      </c>
      <c r="P47" s="184">
        <f t="shared" si="2"/>
        <v>1325</v>
      </c>
    </row>
    <row r="48" spans="1:16" ht="12.75">
      <c r="A48" s="176" t="s">
        <v>31</v>
      </c>
      <c r="B48" s="58">
        <v>2</v>
      </c>
      <c r="C48" s="58">
        <v>26</v>
      </c>
      <c r="D48" s="54">
        <v>573</v>
      </c>
      <c r="E48" s="43"/>
      <c r="F48" s="43"/>
      <c r="G48" s="43"/>
      <c r="I48" s="23">
        <v>1</v>
      </c>
      <c r="J48" s="23">
        <v>2</v>
      </c>
      <c r="K48" s="17">
        <v>39</v>
      </c>
      <c r="N48" s="183">
        <f t="shared" si="0"/>
        <v>3</v>
      </c>
      <c r="O48" s="183">
        <f t="shared" si="1"/>
        <v>28</v>
      </c>
      <c r="P48" s="183">
        <f t="shared" si="2"/>
        <v>612</v>
      </c>
    </row>
    <row r="49" spans="1:16" ht="12.75">
      <c r="A49" s="176" t="s">
        <v>32</v>
      </c>
      <c r="B49" s="58">
        <v>1</v>
      </c>
      <c r="C49" s="58">
        <v>15</v>
      </c>
      <c r="D49" s="54">
        <v>367</v>
      </c>
      <c r="E49" s="55"/>
      <c r="F49" s="62"/>
      <c r="G49" s="57"/>
      <c r="I49" s="23">
        <v>2</v>
      </c>
      <c r="J49" s="23">
        <v>16</v>
      </c>
      <c r="K49" s="17">
        <v>346</v>
      </c>
      <c r="N49" s="183">
        <f t="shared" si="0"/>
        <v>3</v>
      </c>
      <c r="O49" s="183">
        <f t="shared" si="1"/>
        <v>31</v>
      </c>
      <c r="P49" s="183">
        <f t="shared" si="2"/>
        <v>713</v>
      </c>
    </row>
    <row r="50" spans="1:16" ht="12">
      <c r="A50" s="175" t="s">
        <v>14</v>
      </c>
      <c r="B50" s="42">
        <f>B51+B52</f>
        <v>6</v>
      </c>
      <c r="C50" s="42">
        <f>SUM(C51:C52)</f>
        <v>58</v>
      </c>
      <c r="D50" s="44">
        <f>D51+D52</f>
        <v>1330</v>
      </c>
      <c r="E50" s="55"/>
      <c r="F50" s="62"/>
      <c r="G50" s="57"/>
      <c r="I50" s="13"/>
      <c r="J50" s="13"/>
      <c r="K50" s="13">
        <f>SUM(K51:K52)</f>
        <v>0</v>
      </c>
      <c r="N50" s="184">
        <f t="shared" si="0"/>
        <v>6</v>
      </c>
      <c r="O50" s="184">
        <f t="shared" si="1"/>
        <v>58</v>
      </c>
      <c r="P50" s="184">
        <f t="shared" si="2"/>
        <v>1330</v>
      </c>
    </row>
    <row r="51" spans="1:16" ht="12.75">
      <c r="A51" s="176" t="s">
        <v>33</v>
      </c>
      <c r="B51" s="58">
        <v>3</v>
      </c>
      <c r="C51" s="58">
        <v>31</v>
      </c>
      <c r="D51" s="54">
        <v>713</v>
      </c>
      <c r="E51" s="55"/>
      <c r="F51" s="62"/>
      <c r="G51" s="57"/>
      <c r="I51" s="23"/>
      <c r="J51" s="23"/>
      <c r="K51" s="17"/>
      <c r="N51" s="183">
        <f t="shared" si="0"/>
        <v>3</v>
      </c>
      <c r="O51" s="183">
        <f t="shared" si="1"/>
        <v>31</v>
      </c>
      <c r="P51" s="183">
        <f t="shared" si="2"/>
        <v>713</v>
      </c>
    </row>
    <row r="52" spans="1:16" ht="12.75">
      <c r="A52" s="176" t="s">
        <v>34</v>
      </c>
      <c r="B52" s="58">
        <v>3</v>
      </c>
      <c r="C52" s="58">
        <v>27</v>
      </c>
      <c r="D52" s="54">
        <v>617</v>
      </c>
      <c r="E52" s="43"/>
      <c r="F52" s="43"/>
      <c r="G52" s="43"/>
      <c r="I52" s="23"/>
      <c r="J52" s="23"/>
      <c r="K52" s="17"/>
      <c r="N52" s="183">
        <f t="shared" si="0"/>
        <v>3</v>
      </c>
      <c r="O52" s="183">
        <f t="shared" si="1"/>
        <v>27</v>
      </c>
      <c r="P52" s="183">
        <f t="shared" si="2"/>
        <v>617</v>
      </c>
    </row>
    <row r="53" spans="1:17" ht="12">
      <c r="A53" s="175" t="s">
        <v>15</v>
      </c>
      <c r="B53" s="42">
        <v>5</v>
      </c>
      <c r="C53" s="42">
        <v>50</v>
      </c>
      <c r="D53" s="44">
        <v>1043</v>
      </c>
      <c r="E53" s="55"/>
      <c r="F53" s="62"/>
      <c r="G53" s="57"/>
      <c r="I53" s="13"/>
      <c r="J53" s="13"/>
      <c r="K53" s="14"/>
      <c r="N53" s="184">
        <f t="shared" si="0"/>
        <v>5</v>
      </c>
      <c r="O53" s="184">
        <f t="shared" si="1"/>
        <v>50</v>
      </c>
      <c r="P53" s="184">
        <f t="shared" si="2"/>
        <v>1043</v>
      </c>
      <c r="Q53" s="185"/>
    </row>
    <row r="54" spans="1:16" ht="12">
      <c r="A54" s="175" t="s">
        <v>16</v>
      </c>
      <c r="B54" s="42">
        <f>SUM(B55:B57)</f>
        <v>6</v>
      </c>
      <c r="C54" s="42">
        <f>SUM(C55:C57)</f>
        <v>76</v>
      </c>
      <c r="D54" s="42">
        <f>SUM(D55:D57)</f>
        <v>1809</v>
      </c>
      <c r="E54" s="55"/>
      <c r="F54" s="62"/>
      <c r="G54" s="57"/>
      <c r="I54" s="13">
        <f>SUM(I55:I57)</f>
        <v>4</v>
      </c>
      <c r="J54" s="13">
        <f>SUM(J55:J57)</f>
        <v>22</v>
      </c>
      <c r="K54" s="13">
        <f>SUM(K55:K57)</f>
        <v>459</v>
      </c>
      <c r="N54" s="184">
        <f t="shared" si="0"/>
        <v>10</v>
      </c>
      <c r="O54" s="184">
        <f t="shared" si="1"/>
        <v>98</v>
      </c>
      <c r="P54" s="184">
        <f t="shared" si="2"/>
        <v>2268</v>
      </c>
    </row>
    <row r="55" spans="1:16" ht="12.75">
      <c r="A55" s="176" t="s">
        <v>35</v>
      </c>
      <c r="B55" s="58">
        <v>1</v>
      </c>
      <c r="C55" s="58">
        <v>12</v>
      </c>
      <c r="D55" s="54">
        <v>291</v>
      </c>
      <c r="E55" s="43"/>
      <c r="F55" s="43"/>
      <c r="G55" s="43"/>
      <c r="I55" s="23">
        <v>2</v>
      </c>
      <c r="J55" s="23">
        <v>7</v>
      </c>
      <c r="K55" s="17">
        <v>146</v>
      </c>
      <c r="N55" s="183">
        <f t="shared" si="0"/>
        <v>3</v>
      </c>
      <c r="O55" s="183">
        <f t="shared" si="1"/>
        <v>19</v>
      </c>
      <c r="P55" s="183">
        <f t="shared" si="2"/>
        <v>437</v>
      </c>
    </row>
    <row r="56" spans="1:16" ht="12.75">
      <c r="A56" s="176" t="s">
        <v>36</v>
      </c>
      <c r="B56" s="58">
        <v>1</v>
      </c>
      <c r="C56" s="58">
        <v>20</v>
      </c>
      <c r="D56" s="54">
        <v>496</v>
      </c>
      <c r="E56" s="55"/>
      <c r="F56" s="62"/>
      <c r="G56" s="57"/>
      <c r="I56" s="23"/>
      <c r="J56" s="23"/>
      <c r="K56" s="17"/>
      <c r="N56" s="183">
        <f t="shared" si="0"/>
        <v>1</v>
      </c>
      <c r="O56" s="183">
        <f t="shared" si="1"/>
        <v>20</v>
      </c>
      <c r="P56" s="183">
        <f t="shared" si="2"/>
        <v>496</v>
      </c>
    </row>
    <row r="57" spans="1:16" ht="12.75">
      <c r="A57" s="176" t="s">
        <v>37</v>
      </c>
      <c r="B57" s="58">
        <v>4</v>
      </c>
      <c r="C57" s="58">
        <v>44</v>
      </c>
      <c r="D57" s="54">
        <v>1022</v>
      </c>
      <c r="E57" s="55"/>
      <c r="F57" s="62"/>
      <c r="G57" s="57"/>
      <c r="I57" s="23">
        <v>2</v>
      </c>
      <c r="J57" s="23">
        <v>15</v>
      </c>
      <c r="K57" s="181">
        <v>313</v>
      </c>
      <c r="N57" s="183">
        <f t="shared" si="0"/>
        <v>6</v>
      </c>
      <c r="O57" s="183">
        <f t="shared" si="1"/>
        <v>59</v>
      </c>
      <c r="P57" s="183">
        <f t="shared" si="2"/>
        <v>1335</v>
      </c>
    </row>
    <row r="58" spans="1:16" ht="12">
      <c r="A58" s="175" t="s">
        <v>17</v>
      </c>
      <c r="B58" s="42">
        <f>SUM(B59:B60)</f>
        <v>7</v>
      </c>
      <c r="C58" s="42">
        <f>SUM(C59:C60)</f>
        <v>63</v>
      </c>
      <c r="D58" s="44">
        <f>D59+D60</f>
        <v>1379</v>
      </c>
      <c r="E58" s="43"/>
      <c r="F58" s="43"/>
      <c r="G58" s="43"/>
      <c r="I58" s="13">
        <f>SUM(I59:I60)</f>
        <v>1</v>
      </c>
      <c r="J58" s="13">
        <f>SUM(J59:J60)</f>
        <v>15</v>
      </c>
      <c r="K58" s="13">
        <f>SUM(K59:K60)</f>
        <v>283</v>
      </c>
      <c r="N58" s="184">
        <f t="shared" si="0"/>
        <v>8</v>
      </c>
      <c r="O58" s="184">
        <f t="shared" si="1"/>
        <v>78</v>
      </c>
      <c r="P58" s="184">
        <f t="shared" si="2"/>
        <v>1662</v>
      </c>
    </row>
    <row r="59" spans="1:16" ht="12.75">
      <c r="A59" s="176" t="s">
        <v>38</v>
      </c>
      <c r="B59" s="58">
        <v>2</v>
      </c>
      <c r="C59" s="58">
        <v>17</v>
      </c>
      <c r="D59" s="54">
        <v>375</v>
      </c>
      <c r="E59" s="55"/>
      <c r="F59" s="62"/>
      <c r="G59" s="57"/>
      <c r="I59" s="23"/>
      <c r="J59" s="23"/>
      <c r="K59" s="17"/>
      <c r="N59" s="183">
        <f t="shared" si="0"/>
        <v>2</v>
      </c>
      <c r="O59" s="183">
        <f t="shared" si="1"/>
        <v>17</v>
      </c>
      <c r="P59" s="183">
        <f t="shared" si="2"/>
        <v>375</v>
      </c>
    </row>
    <row r="60" spans="1:16" ht="12.75">
      <c r="A60" s="176" t="s">
        <v>39</v>
      </c>
      <c r="B60" s="58">
        <v>5</v>
      </c>
      <c r="C60" s="58">
        <v>46</v>
      </c>
      <c r="D60" s="54">
        <v>1004</v>
      </c>
      <c r="E60" s="55"/>
      <c r="F60" s="62"/>
      <c r="G60" s="57"/>
      <c r="I60" s="23">
        <v>1</v>
      </c>
      <c r="J60" s="23">
        <v>15</v>
      </c>
      <c r="K60" s="181">
        <v>283</v>
      </c>
      <c r="N60" s="183">
        <f t="shared" si="0"/>
        <v>6</v>
      </c>
      <c r="O60" s="183">
        <f t="shared" si="1"/>
        <v>61</v>
      </c>
      <c r="P60" s="183">
        <f t="shared" si="2"/>
        <v>1287</v>
      </c>
    </row>
    <row r="61" spans="1:16" ht="12">
      <c r="A61" s="175" t="s">
        <v>18</v>
      </c>
      <c r="B61" s="42">
        <f>SUM(B62:B63)</f>
        <v>5</v>
      </c>
      <c r="C61" s="42">
        <f>SUM(C62:C63)</f>
        <v>52</v>
      </c>
      <c r="D61" s="44">
        <f>D62+D63</f>
        <v>1256</v>
      </c>
      <c r="E61" s="29"/>
      <c r="F61" s="29"/>
      <c r="G61" s="29"/>
      <c r="I61" s="13">
        <f>SUM(I62:I63)</f>
        <v>3</v>
      </c>
      <c r="J61" s="13">
        <f>SUM(J62:J63)</f>
        <v>15</v>
      </c>
      <c r="K61" s="13">
        <f>SUM(K62:K63)</f>
        <v>364</v>
      </c>
      <c r="N61" s="184">
        <f t="shared" si="0"/>
        <v>8</v>
      </c>
      <c r="O61" s="184">
        <f t="shared" si="1"/>
        <v>67</v>
      </c>
      <c r="P61" s="184">
        <f t="shared" si="2"/>
        <v>1620</v>
      </c>
    </row>
    <row r="62" spans="1:16" ht="12.75">
      <c r="A62" s="176" t="s">
        <v>40</v>
      </c>
      <c r="B62" s="58">
        <v>4</v>
      </c>
      <c r="C62" s="58">
        <v>42</v>
      </c>
      <c r="D62" s="54">
        <v>1032</v>
      </c>
      <c r="E62" s="9"/>
      <c r="F62" s="9"/>
      <c r="G62" s="9"/>
      <c r="I62" s="23">
        <v>1</v>
      </c>
      <c r="J62" s="23">
        <v>5</v>
      </c>
      <c r="K62" s="181">
        <v>128</v>
      </c>
      <c r="N62" s="183">
        <f t="shared" si="0"/>
        <v>5</v>
      </c>
      <c r="O62" s="183">
        <f t="shared" si="1"/>
        <v>47</v>
      </c>
      <c r="P62" s="183">
        <f t="shared" si="2"/>
        <v>1160</v>
      </c>
    </row>
    <row r="63" spans="1:16" ht="12.75">
      <c r="A63" s="176" t="s">
        <v>41</v>
      </c>
      <c r="B63" s="58">
        <v>1</v>
      </c>
      <c r="C63" s="58">
        <v>10</v>
      </c>
      <c r="D63" s="54">
        <v>224</v>
      </c>
      <c r="E63" s="18"/>
      <c r="F63" s="5"/>
      <c r="G63" s="18"/>
      <c r="I63" s="23">
        <v>2</v>
      </c>
      <c r="J63" s="23">
        <v>10</v>
      </c>
      <c r="K63" s="181">
        <v>236</v>
      </c>
      <c r="N63" s="183">
        <f t="shared" si="0"/>
        <v>3</v>
      </c>
      <c r="O63" s="183">
        <f t="shared" si="1"/>
        <v>20</v>
      </c>
      <c r="P63" s="183">
        <f t="shared" si="2"/>
        <v>460</v>
      </c>
    </row>
    <row r="64" spans="1:16" ht="12">
      <c r="A64" s="175" t="s">
        <v>19</v>
      </c>
      <c r="B64" s="42">
        <f>SUM(B65:B66)</f>
        <v>7</v>
      </c>
      <c r="C64" s="42">
        <f>SUM(C65:C66)</f>
        <v>89</v>
      </c>
      <c r="D64" s="44">
        <f>D65+D66</f>
        <v>1966</v>
      </c>
      <c r="E64" s="19"/>
      <c r="F64" s="19"/>
      <c r="G64" s="19"/>
      <c r="I64" s="13">
        <f>SUM(I65:I66)</f>
        <v>1</v>
      </c>
      <c r="J64" s="13">
        <f>SUM(J65:J66)</f>
        <v>10</v>
      </c>
      <c r="K64" s="13">
        <f>SUM(K65:K66)</f>
        <v>220</v>
      </c>
      <c r="N64" s="184">
        <f t="shared" si="0"/>
        <v>8</v>
      </c>
      <c r="O64" s="184">
        <f t="shared" si="1"/>
        <v>99</v>
      </c>
      <c r="P64" s="184">
        <f t="shared" si="2"/>
        <v>2186</v>
      </c>
    </row>
    <row r="65" spans="1:16" ht="12.75">
      <c r="A65" s="176" t="s">
        <v>42</v>
      </c>
      <c r="B65" s="58">
        <v>5</v>
      </c>
      <c r="C65" s="58">
        <v>62</v>
      </c>
      <c r="D65" s="54">
        <v>1369</v>
      </c>
      <c r="E65" s="91"/>
      <c r="F65" s="6"/>
      <c r="G65" s="92"/>
      <c r="I65" s="23"/>
      <c r="J65" s="23"/>
      <c r="K65" s="17"/>
      <c r="N65" s="183">
        <f t="shared" si="0"/>
        <v>5</v>
      </c>
      <c r="O65" s="183">
        <f t="shared" si="1"/>
        <v>62</v>
      </c>
      <c r="P65" s="183">
        <f t="shared" si="2"/>
        <v>1369</v>
      </c>
    </row>
    <row r="66" spans="1:16" ht="12.75">
      <c r="A66" s="176" t="s">
        <v>43</v>
      </c>
      <c r="B66" s="58">
        <v>2</v>
      </c>
      <c r="C66" s="58">
        <v>27</v>
      </c>
      <c r="D66" s="54">
        <v>597</v>
      </c>
      <c r="E66" s="91"/>
      <c r="F66" s="6"/>
      <c r="G66" s="92"/>
      <c r="I66" s="23">
        <v>1</v>
      </c>
      <c r="J66" s="93">
        <v>10</v>
      </c>
      <c r="K66" s="181">
        <v>220</v>
      </c>
      <c r="N66" s="183">
        <f t="shared" si="0"/>
        <v>3</v>
      </c>
      <c r="O66" s="183">
        <f t="shared" si="1"/>
        <v>37</v>
      </c>
      <c r="P66" s="183">
        <f t="shared" si="2"/>
        <v>817</v>
      </c>
    </row>
    <row r="67" spans="1:16" ht="12">
      <c r="A67" s="177" t="s">
        <v>44</v>
      </c>
      <c r="B67" s="28">
        <f>B64+B61+B58+B54+B53+B50+B47+B43+B42</f>
        <v>54</v>
      </c>
      <c r="C67" s="28">
        <f>C64+C61+C58+C54+C53+C50+C47+C43+C42</f>
        <v>569</v>
      </c>
      <c r="D67" s="28">
        <f>D64+D61+D58+D54+D53+D50+D47+D43+D42</f>
        <v>12950</v>
      </c>
      <c r="E67" s="91"/>
      <c r="F67" s="6"/>
      <c r="G67" s="92"/>
      <c r="I67" s="13">
        <f>I64+I61+I58+I54+I53+I50+I47+I43+I42</f>
        <v>15</v>
      </c>
      <c r="J67" s="13">
        <f>J64+J61+J58+J54+J53+J50+J47+J43+J42</f>
        <v>100</v>
      </c>
      <c r="K67" s="182">
        <f>K64+K61+K58+K54+K47+K43+K42</f>
        <v>2217</v>
      </c>
      <c r="N67" s="184">
        <f t="shared" si="0"/>
        <v>69</v>
      </c>
      <c r="O67" s="184">
        <f t="shared" si="1"/>
        <v>669</v>
      </c>
      <c r="P67" s="184">
        <f t="shared" si="2"/>
        <v>15167</v>
      </c>
    </row>
    <row r="68" spans="1:7" ht="12.75">
      <c r="A68" s="178"/>
      <c r="B68" s="179"/>
      <c r="C68" s="179"/>
      <c r="D68" s="179"/>
      <c r="E68" s="19"/>
      <c r="F68" s="19"/>
      <c r="G68" s="19"/>
    </row>
    <row r="69" spans="1:7" ht="12.75">
      <c r="A69" s="130" t="s">
        <v>46</v>
      </c>
      <c r="B69" s="180"/>
      <c r="C69" s="180"/>
      <c r="D69" s="180"/>
      <c r="E69" s="91"/>
      <c r="F69" s="7"/>
      <c r="G69" s="92"/>
    </row>
    <row r="70" spans="1:7" ht="12.75">
      <c r="A70" s="130" t="s">
        <v>49</v>
      </c>
      <c r="B70" s="180"/>
      <c r="C70" s="180"/>
      <c r="D70" s="180"/>
      <c r="E70" s="91"/>
      <c r="F70" s="7"/>
      <c r="G70" s="92"/>
    </row>
    <row r="71" spans="1:7" ht="12">
      <c r="A71" s="11"/>
      <c r="B71" s="13"/>
      <c r="C71" s="13"/>
      <c r="D71" s="14"/>
      <c r="E71" s="18"/>
      <c r="F71" s="19"/>
      <c r="G71" s="19"/>
    </row>
    <row r="72" spans="1:7" ht="12">
      <c r="A72" s="1"/>
      <c r="B72" s="23"/>
      <c r="C72" s="23"/>
      <c r="D72" s="17"/>
      <c r="E72" s="91"/>
      <c r="F72" s="7"/>
      <c r="G72" s="92"/>
    </row>
    <row r="73" spans="1:7" ht="12">
      <c r="A73" s="1"/>
      <c r="B73" s="23"/>
      <c r="C73" s="23"/>
      <c r="D73" s="17"/>
      <c r="E73" s="91"/>
      <c r="F73" s="7"/>
      <c r="G73" s="92"/>
    </row>
    <row r="74" spans="1:7" ht="12">
      <c r="A74" s="11"/>
      <c r="B74" s="13"/>
      <c r="C74" s="13"/>
      <c r="D74" s="14"/>
      <c r="E74" s="18"/>
      <c r="F74" s="8"/>
      <c r="G74" s="21"/>
    </row>
    <row r="75" spans="1:7" ht="12">
      <c r="A75" s="11"/>
      <c r="B75" s="13"/>
      <c r="C75" s="13"/>
      <c r="D75" s="13"/>
      <c r="E75" s="19"/>
      <c r="F75" s="19"/>
      <c r="G75" s="19"/>
    </row>
    <row r="76" spans="1:7" ht="12">
      <c r="A76" s="1"/>
      <c r="B76" s="23"/>
      <c r="C76" s="23"/>
      <c r="D76" s="17"/>
      <c r="E76" s="91"/>
      <c r="F76" s="7"/>
      <c r="G76" s="92"/>
    </row>
    <row r="77" spans="1:7" ht="12">
      <c r="A77" s="1"/>
      <c r="B77" s="23"/>
      <c r="C77" s="23"/>
      <c r="D77" s="17"/>
      <c r="E77" s="91"/>
      <c r="F77" s="7"/>
      <c r="G77" s="92"/>
    </row>
    <row r="78" spans="1:7" ht="12">
      <c r="A78" s="1"/>
      <c r="B78" s="23"/>
      <c r="C78" s="23"/>
      <c r="D78" s="17"/>
      <c r="E78" s="91"/>
      <c r="F78" s="7"/>
      <c r="G78" s="92"/>
    </row>
    <row r="79" spans="1:7" ht="12">
      <c r="A79" s="11"/>
      <c r="B79" s="13"/>
      <c r="C79" s="13"/>
      <c r="D79" s="13"/>
      <c r="E79" s="19"/>
      <c r="F79" s="19"/>
      <c r="G79" s="19"/>
    </row>
    <row r="80" spans="1:7" ht="12">
      <c r="A80" s="1"/>
      <c r="B80" s="23"/>
      <c r="C80" s="23"/>
      <c r="D80" s="17"/>
      <c r="E80" s="91"/>
      <c r="F80" s="7"/>
      <c r="G80" s="92"/>
    </row>
    <row r="81" spans="1:7" ht="12">
      <c r="A81" s="1"/>
      <c r="B81" s="23"/>
      <c r="C81" s="23"/>
      <c r="D81" s="17"/>
      <c r="E81" s="91"/>
      <c r="F81" s="7"/>
      <c r="G81" s="92"/>
    </row>
    <row r="82" spans="1:7" ht="12">
      <c r="A82" s="11"/>
      <c r="B82" s="13"/>
      <c r="C82" s="13"/>
      <c r="D82" s="13"/>
      <c r="E82" s="19"/>
      <c r="F82" s="19"/>
      <c r="G82" s="19"/>
    </row>
    <row r="83" spans="1:7" ht="12">
      <c r="A83" s="1"/>
      <c r="B83" s="23"/>
      <c r="C83" s="23"/>
      <c r="D83" s="17"/>
      <c r="E83" s="91"/>
      <c r="F83" s="7"/>
      <c r="G83" s="92"/>
    </row>
    <row r="84" spans="1:7" ht="12">
      <c r="A84" s="1"/>
      <c r="B84" s="23"/>
      <c r="C84" s="23"/>
      <c r="D84" s="17"/>
      <c r="E84" s="91"/>
      <c r="F84" s="7"/>
      <c r="G84" s="92"/>
    </row>
    <row r="85" spans="1:7" ht="12">
      <c r="A85" s="11"/>
      <c r="B85" s="13"/>
      <c r="C85" s="13"/>
      <c r="D85" s="13"/>
      <c r="E85" s="19"/>
      <c r="F85" s="19"/>
      <c r="G85" s="19"/>
    </row>
    <row r="86" spans="1:7" ht="12">
      <c r="A86" s="1"/>
      <c r="B86" s="23"/>
      <c r="C86" s="23"/>
      <c r="D86" s="17"/>
      <c r="E86" s="91"/>
      <c r="F86" s="7"/>
      <c r="G86" s="92"/>
    </row>
    <row r="87" spans="1:7" ht="12">
      <c r="A87" s="1"/>
      <c r="B87" s="23"/>
      <c r="C87" s="93"/>
      <c r="D87" s="17"/>
      <c r="E87" s="91"/>
      <c r="F87" s="7"/>
      <c r="G87" s="92"/>
    </row>
    <row r="88" spans="1:7" ht="12">
      <c r="A88" s="12"/>
      <c r="B88" s="13"/>
      <c r="C88" s="13"/>
      <c r="D88" s="13"/>
      <c r="E88" s="19"/>
      <c r="F88" s="19"/>
      <c r="G88" s="19"/>
    </row>
    <row r="89" spans="1:7" ht="12">
      <c r="A89" s="9"/>
      <c r="B89" s="9"/>
      <c r="C89" s="9"/>
      <c r="D89" s="9"/>
      <c r="E89" s="9"/>
      <c r="F89" s="9"/>
      <c r="G89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&amp;R420030.xls</oddHeader>
    <oddFooter>&amp;LComune di Bologna - Dipartimento Programmazione</oddFooter>
  </headerFooter>
  <ignoredErrors>
    <ignoredError sqref="B7:D31" unlockedFormula="1"/>
    <ignoredError sqref="F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Zeros="0" zoomScalePageLayoutView="0" workbookViewId="0" topLeftCell="A1">
      <selection activeCell="F1" sqref="F1"/>
    </sheetView>
  </sheetViews>
  <sheetFormatPr defaultColWidth="9.00390625" defaultRowHeight="12"/>
  <cols>
    <col min="1" max="1" width="20.875" style="0" customWidth="1"/>
    <col min="4" max="4" width="10.25390625" style="0" customWidth="1"/>
    <col min="5" max="7" width="10.125" style="0" customWidth="1"/>
  </cols>
  <sheetData>
    <row r="1" spans="1:6" ht="15">
      <c r="A1" s="99" t="s">
        <v>52</v>
      </c>
      <c r="B1" s="99"/>
      <c r="C1" s="99"/>
      <c r="D1" s="101"/>
      <c r="E1" s="101"/>
      <c r="F1" s="102" t="s">
        <v>22</v>
      </c>
    </row>
    <row r="2" spans="1:7" ht="15">
      <c r="A2" s="103" t="s">
        <v>68</v>
      </c>
      <c r="B2" s="99"/>
      <c r="C2" s="99"/>
      <c r="D2" s="101"/>
      <c r="E2" s="19"/>
      <c r="F2" s="19"/>
      <c r="G2" s="19"/>
    </row>
    <row r="3" spans="1:7" ht="12.75">
      <c r="A3" s="186" t="s">
        <v>27</v>
      </c>
      <c r="B3" s="192" t="s">
        <v>1</v>
      </c>
      <c r="C3" s="192"/>
      <c r="D3" s="192"/>
      <c r="E3" s="91"/>
      <c r="F3" s="6"/>
      <c r="G3" s="92"/>
    </row>
    <row r="4" spans="1:7" ht="12.75">
      <c r="A4" s="187"/>
      <c r="B4" s="193" t="s">
        <v>7</v>
      </c>
      <c r="C4" s="193" t="s">
        <v>2</v>
      </c>
      <c r="D4" s="193" t="s">
        <v>75</v>
      </c>
      <c r="E4" s="91"/>
      <c r="F4" s="6"/>
      <c r="G4" s="92"/>
    </row>
    <row r="5" spans="1:7" ht="12.75">
      <c r="A5" s="188"/>
      <c r="B5" s="188"/>
      <c r="C5" s="188"/>
      <c r="D5" s="194"/>
      <c r="E5" s="91"/>
      <c r="F5" s="6"/>
      <c r="G5" s="92"/>
    </row>
    <row r="6" spans="1:7" ht="12.75">
      <c r="A6" s="189" t="s">
        <v>11</v>
      </c>
      <c r="B6" s="28">
        <v>7</v>
      </c>
      <c r="C6" s="28">
        <v>50</v>
      </c>
      <c r="D6" s="28">
        <v>1110</v>
      </c>
      <c r="E6" s="19"/>
      <c r="F6" s="19"/>
      <c r="G6" s="19"/>
    </row>
    <row r="7" spans="1:7" ht="12.75">
      <c r="A7" s="189" t="s">
        <v>12</v>
      </c>
      <c r="B7" s="28">
        <f>B8+B9+B10</f>
        <v>11</v>
      </c>
      <c r="C7" s="28">
        <f>C8+C9+C10</f>
        <v>106</v>
      </c>
      <c r="D7" s="28">
        <f>D8+D9+D10</f>
        <v>2529</v>
      </c>
      <c r="E7" s="91"/>
      <c r="F7" s="7"/>
      <c r="G7" s="92"/>
    </row>
    <row r="8" spans="1:7" ht="12.75">
      <c r="A8" s="190" t="s">
        <v>28</v>
      </c>
      <c r="B8" s="37">
        <v>5</v>
      </c>
      <c r="C8" s="37">
        <v>55</v>
      </c>
      <c r="D8" s="37">
        <v>1316</v>
      </c>
      <c r="E8" s="91"/>
      <c r="F8" s="7"/>
      <c r="G8" s="92"/>
    </row>
    <row r="9" spans="1:7" ht="12.75">
      <c r="A9" s="190" t="s">
        <v>29</v>
      </c>
      <c r="B9" s="37">
        <v>4</v>
      </c>
      <c r="C9" s="37">
        <v>31</v>
      </c>
      <c r="D9" s="37">
        <v>741</v>
      </c>
      <c r="E9" s="18"/>
      <c r="F9" s="19"/>
      <c r="G9" s="19"/>
    </row>
    <row r="10" spans="1:7" ht="12.75">
      <c r="A10" s="190" t="s">
        <v>30</v>
      </c>
      <c r="B10" s="37">
        <v>2</v>
      </c>
      <c r="C10" s="37">
        <v>20</v>
      </c>
      <c r="D10" s="37">
        <v>472</v>
      </c>
      <c r="E10" s="91"/>
      <c r="F10" s="7"/>
      <c r="G10" s="92"/>
    </row>
    <row r="11" spans="1:7" ht="12.75">
      <c r="A11" s="189" t="s">
        <v>13</v>
      </c>
      <c r="B11" s="28">
        <f>B12+B13</f>
        <v>5</v>
      </c>
      <c r="C11" s="28">
        <f>C12+C13</f>
        <v>56</v>
      </c>
      <c r="D11" s="28">
        <f>D12+D13</f>
        <v>1261</v>
      </c>
      <c r="E11" s="91"/>
      <c r="F11" s="7"/>
      <c r="G11" s="92"/>
    </row>
    <row r="12" spans="1:7" ht="12.75">
      <c r="A12" s="190" t="s">
        <v>31</v>
      </c>
      <c r="B12" s="37">
        <v>2</v>
      </c>
      <c r="C12" s="37">
        <v>26</v>
      </c>
      <c r="D12" s="37">
        <v>564</v>
      </c>
      <c r="E12" s="18"/>
      <c r="F12" s="8"/>
      <c r="G12" s="21"/>
    </row>
    <row r="13" spans="1:7" ht="12.75">
      <c r="A13" s="190" t="s">
        <v>32</v>
      </c>
      <c r="B13" s="37">
        <v>3</v>
      </c>
      <c r="C13" s="37">
        <v>30</v>
      </c>
      <c r="D13" s="37">
        <v>697</v>
      </c>
      <c r="E13" s="19"/>
      <c r="F13" s="19"/>
      <c r="G13" s="19"/>
    </row>
    <row r="14" spans="1:7" ht="12.75">
      <c r="A14" s="189" t="s">
        <v>14</v>
      </c>
      <c r="B14" s="28">
        <f>B15+B16</f>
        <v>6</v>
      </c>
      <c r="C14" s="28">
        <f>C15+C16</f>
        <v>55</v>
      </c>
      <c r="D14" s="28">
        <f>D15+D16</f>
        <v>1277</v>
      </c>
      <c r="E14" s="91"/>
      <c r="F14" s="7"/>
      <c r="G14" s="92"/>
    </row>
    <row r="15" spans="1:7" ht="12.75">
      <c r="A15" s="190" t="s">
        <v>33</v>
      </c>
      <c r="B15" s="37">
        <v>3</v>
      </c>
      <c r="C15" s="37">
        <v>30</v>
      </c>
      <c r="D15" s="37">
        <v>708</v>
      </c>
      <c r="E15" s="91"/>
      <c r="F15" s="7"/>
      <c r="G15" s="92"/>
    </row>
    <row r="16" spans="1:7" ht="12.75">
      <c r="A16" s="190" t="s">
        <v>34</v>
      </c>
      <c r="B16" s="37">
        <v>3</v>
      </c>
      <c r="C16" s="37">
        <v>25</v>
      </c>
      <c r="D16" s="37">
        <v>569</v>
      </c>
      <c r="E16" s="91"/>
      <c r="F16" s="7"/>
      <c r="G16" s="92"/>
    </row>
    <row r="17" spans="1:7" ht="12.75">
      <c r="A17" s="189" t="s">
        <v>15</v>
      </c>
      <c r="B17" s="28">
        <v>5</v>
      </c>
      <c r="C17" s="28">
        <v>50</v>
      </c>
      <c r="D17" s="28">
        <v>1038</v>
      </c>
      <c r="E17" s="19"/>
      <c r="F17" s="19"/>
      <c r="G17" s="19"/>
    </row>
    <row r="18" spans="1:7" ht="12.75">
      <c r="A18" s="189" t="s">
        <v>16</v>
      </c>
      <c r="B18" s="28">
        <f>B19+B20+B21</f>
        <v>11</v>
      </c>
      <c r="C18" s="28">
        <f>C19+C20+C21</f>
        <v>106</v>
      </c>
      <c r="D18" s="28">
        <f>D19+D20+D21</f>
        <v>2318</v>
      </c>
      <c r="E18" s="91"/>
      <c r="F18" s="7"/>
      <c r="G18" s="92"/>
    </row>
    <row r="19" spans="1:7" ht="12.75">
      <c r="A19" s="190" t="s">
        <v>35</v>
      </c>
      <c r="B19" s="37">
        <v>3</v>
      </c>
      <c r="C19" s="37">
        <v>21</v>
      </c>
      <c r="D19" s="37">
        <v>440</v>
      </c>
      <c r="E19" s="91"/>
      <c r="F19" s="7"/>
      <c r="G19" s="92"/>
    </row>
    <row r="20" spans="1:7" ht="12.75">
      <c r="A20" s="190" t="s">
        <v>36</v>
      </c>
      <c r="B20" s="37">
        <v>1</v>
      </c>
      <c r="C20" s="37">
        <v>20</v>
      </c>
      <c r="D20" s="37">
        <v>486</v>
      </c>
      <c r="E20" s="19"/>
      <c r="F20" s="19"/>
      <c r="G20" s="19"/>
    </row>
    <row r="21" spans="1:7" ht="12.75">
      <c r="A21" s="190" t="s">
        <v>37</v>
      </c>
      <c r="B21" s="37">
        <v>7</v>
      </c>
      <c r="C21" s="37">
        <v>65</v>
      </c>
      <c r="D21" s="37">
        <v>1392</v>
      </c>
      <c r="E21" s="91"/>
      <c r="F21" s="7"/>
      <c r="G21" s="92"/>
    </row>
    <row r="22" spans="1:7" ht="12.75">
      <c r="A22" s="189" t="s">
        <v>17</v>
      </c>
      <c r="B22" s="28">
        <f>B23+B24</f>
        <v>8</v>
      </c>
      <c r="C22" s="28">
        <f>C23+C24</f>
        <v>77</v>
      </c>
      <c r="D22" s="28">
        <f>D23+D24</f>
        <v>1629</v>
      </c>
      <c r="E22" s="91"/>
      <c r="F22" s="7"/>
      <c r="G22" s="92"/>
    </row>
    <row r="23" spans="1:7" ht="12.75">
      <c r="A23" s="190" t="s">
        <v>38</v>
      </c>
      <c r="B23" s="37">
        <v>2</v>
      </c>
      <c r="C23" s="37">
        <v>17</v>
      </c>
      <c r="D23" s="37">
        <v>363</v>
      </c>
      <c r="E23" s="19"/>
      <c r="F23" s="19"/>
      <c r="G23" s="19"/>
    </row>
    <row r="24" spans="1:7" ht="12.75">
      <c r="A24" s="190" t="s">
        <v>39</v>
      </c>
      <c r="B24" s="37">
        <v>6</v>
      </c>
      <c r="C24" s="37">
        <v>60</v>
      </c>
      <c r="D24" s="37">
        <v>1266</v>
      </c>
      <c r="E24" s="91"/>
      <c r="F24" s="7"/>
      <c r="G24" s="92"/>
    </row>
    <row r="25" spans="1:7" ht="12.75">
      <c r="A25" s="189" t="s">
        <v>18</v>
      </c>
      <c r="B25" s="28">
        <f>B26+B27</f>
        <v>8</v>
      </c>
      <c r="C25" s="28">
        <f>C26+C27</f>
        <v>65</v>
      </c>
      <c r="D25" s="28">
        <f>D26+D27</f>
        <v>1609</v>
      </c>
      <c r="E25" s="91"/>
      <c r="F25" s="7"/>
      <c r="G25" s="92"/>
    </row>
    <row r="26" spans="1:7" ht="12.75">
      <c r="A26" s="190" t="s">
        <v>40</v>
      </c>
      <c r="B26" s="37">
        <v>5</v>
      </c>
      <c r="C26" s="37">
        <v>45</v>
      </c>
      <c r="D26" s="37">
        <v>1145</v>
      </c>
      <c r="E26" s="19"/>
      <c r="F26" s="19"/>
      <c r="G26" s="19"/>
    </row>
    <row r="27" spans="1:4" ht="12.75">
      <c r="A27" s="190" t="s">
        <v>41</v>
      </c>
      <c r="B27" s="37">
        <v>3</v>
      </c>
      <c r="C27" s="37">
        <v>20</v>
      </c>
      <c r="D27" s="37">
        <v>464</v>
      </c>
    </row>
    <row r="28" spans="1:4" ht="12.75">
      <c r="A28" s="189" t="s">
        <v>19</v>
      </c>
      <c r="B28" s="28">
        <f>B29+B30</f>
        <v>8</v>
      </c>
      <c r="C28" s="28">
        <f>C29+C30</f>
        <v>99</v>
      </c>
      <c r="D28" s="28">
        <f>D29+D30</f>
        <v>2143</v>
      </c>
    </row>
    <row r="29" spans="1:4" ht="12.75">
      <c r="A29" s="190" t="s">
        <v>42</v>
      </c>
      <c r="B29" s="37">
        <v>5</v>
      </c>
      <c r="C29" s="37">
        <v>62</v>
      </c>
      <c r="D29" s="37">
        <v>1372</v>
      </c>
    </row>
    <row r="30" spans="1:4" ht="12.75">
      <c r="A30" s="190" t="s">
        <v>43</v>
      </c>
      <c r="B30" s="37">
        <v>3</v>
      </c>
      <c r="C30" s="37">
        <v>37</v>
      </c>
      <c r="D30" s="37">
        <v>771</v>
      </c>
    </row>
    <row r="31" spans="1:4" ht="12.75">
      <c r="A31" s="191" t="s">
        <v>44</v>
      </c>
      <c r="B31" s="28">
        <f>B6+B7+B11+B14+B17+B18+B22+B25+B28</f>
        <v>69</v>
      </c>
      <c r="C31" s="28">
        <f>C6+C7+C11+C14+C17+C18+C22+C25+C28</f>
        <v>664</v>
      </c>
      <c r="D31" s="28">
        <f>D6+D7+D11+D14+D17+D18+D22+D25+D28</f>
        <v>14914</v>
      </c>
    </row>
    <row r="32" spans="1:4" ht="3" customHeight="1">
      <c r="A32" s="129"/>
      <c r="B32" s="129"/>
      <c r="C32" s="129"/>
      <c r="D32" s="129"/>
    </row>
    <row r="33" spans="1:4" ht="12">
      <c r="A33" s="130" t="s">
        <v>46</v>
      </c>
      <c r="B33" s="131"/>
      <c r="C33" s="131"/>
      <c r="D33" s="131"/>
    </row>
    <row r="34" spans="1:4" ht="12">
      <c r="A34" s="4"/>
      <c r="B34" s="4"/>
      <c r="C34" s="4"/>
      <c r="D34" s="4"/>
    </row>
    <row r="35" spans="1:4" ht="12">
      <c r="A35" s="4"/>
      <c r="B35" s="4"/>
      <c r="C35" s="4"/>
      <c r="D35" s="4"/>
    </row>
    <row r="36" spans="1:4" ht="12">
      <c r="A36" s="11"/>
      <c r="B36" s="42"/>
      <c r="C36" s="42"/>
      <c r="D36" s="44"/>
    </row>
    <row r="37" spans="1:4" ht="12">
      <c r="A37" s="11"/>
      <c r="B37" s="42"/>
      <c r="C37" s="42"/>
      <c r="D37" s="42"/>
    </row>
    <row r="38" spans="1:4" ht="12">
      <c r="A38" s="1"/>
      <c r="B38" s="58"/>
      <c r="C38" s="94"/>
      <c r="D38" s="54"/>
    </row>
    <row r="39" spans="1:4" ht="12">
      <c r="A39" s="1"/>
      <c r="B39" s="58"/>
      <c r="C39" s="58"/>
      <c r="D39" s="54"/>
    </row>
    <row r="40" spans="1:4" ht="12">
      <c r="A40" s="1"/>
      <c r="B40" s="58"/>
      <c r="C40" s="58"/>
      <c r="D40" s="54"/>
    </row>
    <row r="41" spans="1:4" ht="12">
      <c r="A41" s="11"/>
      <c r="B41" s="42"/>
      <c r="C41" s="42"/>
      <c r="D41" s="44"/>
    </row>
    <row r="42" spans="1:4" ht="12">
      <c r="A42" s="1"/>
      <c r="B42" s="58"/>
      <c r="C42" s="58"/>
      <c r="D42" s="54"/>
    </row>
    <row r="43" spans="1:4" ht="12">
      <c r="A43" s="1"/>
      <c r="B43" s="58"/>
      <c r="C43" s="58"/>
      <c r="D43" s="54"/>
    </row>
    <row r="44" spans="1:4" ht="12">
      <c r="A44" s="11"/>
      <c r="B44" s="42"/>
      <c r="C44" s="42"/>
      <c r="D44" s="44"/>
    </row>
    <row r="45" spans="1:4" ht="12">
      <c r="A45" s="1"/>
      <c r="B45" s="58"/>
      <c r="C45" s="58"/>
      <c r="D45" s="54"/>
    </row>
    <row r="46" spans="1:4" ht="12">
      <c r="A46" s="1"/>
      <c r="B46" s="58"/>
      <c r="C46" s="58"/>
      <c r="D46" s="54"/>
    </row>
    <row r="47" spans="1:4" ht="12">
      <c r="A47" s="11"/>
      <c r="B47" s="42"/>
      <c r="C47" s="42"/>
      <c r="D47" s="44"/>
    </row>
    <row r="48" spans="1:4" ht="12">
      <c r="A48" s="11"/>
      <c r="B48" s="42"/>
      <c r="C48" s="42"/>
      <c r="D48" s="44"/>
    </row>
    <row r="49" spans="1:4" ht="12">
      <c r="A49" s="1"/>
      <c r="B49" s="58"/>
      <c r="C49" s="58"/>
      <c r="D49" s="54"/>
    </row>
    <row r="50" spans="1:4" ht="12">
      <c r="A50" s="1"/>
      <c r="B50" s="58"/>
      <c r="C50" s="58"/>
      <c r="D50" s="54"/>
    </row>
    <row r="51" spans="1:4" ht="12">
      <c r="A51" s="1"/>
      <c r="B51" s="58"/>
      <c r="C51" s="58"/>
      <c r="D51" s="54"/>
    </row>
    <row r="52" spans="1:4" ht="12">
      <c r="A52" s="11"/>
      <c r="B52" s="42"/>
      <c r="C52" s="42"/>
      <c r="D52" s="44"/>
    </row>
    <row r="53" spans="1:4" ht="12">
      <c r="A53" s="1"/>
      <c r="B53" s="58"/>
      <c r="C53" s="58"/>
      <c r="D53" s="54"/>
    </row>
    <row r="54" spans="1:4" ht="12">
      <c r="A54" s="1"/>
      <c r="B54" s="58"/>
      <c r="C54" s="58"/>
      <c r="D54" s="54"/>
    </row>
    <row r="55" spans="1:4" ht="12">
      <c r="A55" s="11"/>
      <c r="B55" s="42"/>
      <c r="C55" s="42"/>
      <c r="D55" s="44"/>
    </row>
    <row r="56" spans="1:4" ht="12">
      <c r="A56" s="1"/>
      <c r="B56" s="58"/>
      <c r="C56" s="58"/>
      <c r="D56" s="54"/>
    </row>
    <row r="57" spans="1:4" ht="12">
      <c r="A57" s="1"/>
      <c r="B57" s="58"/>
      <c r="C57" s="58"/>
      <c r="D57" s="54"/>
    </row>
    <row r="58" spans="1:4" ht="12">
      <c r="A58" s="11"/>
      <c r="B58" s="42"/>
      <c r="C58" s="42"/>
      <c r="D58" s="44"/>
    </row>
    <row r="59" spans="1:4" ht="12">
      <c r="A59" s="1"/>
      <c r="B59" s="58"/>
      <c r="C59" s="58"/>
      <c r="D59" s="54"/>
    </row>
    <row r="60" spans="1:4" ht="12">
      <c r="A60" s="1"/>
      <c r="B60" s="58"/>
      <c r="C60" s="58"/>
      <c r="D60" s="54"/>
    </row>
    <row r="61" spans="1:4" ht="12">
      <c r="A61" s="12"/>
      <c r="B61" s="28"/>
      <c r="C61" s="28"/>
      <c r="D61" s="28"/>
    </row>
    <row r="62" spans="1:4" ht="12">
      <c r="A62" s="9"/>
      <c r="B62" s="9"/>
      <c r="C62" s="9"/>
      <c r="D62" s="9"/>
    </row>
    <row r="63" spans="1:4" ht="12">
      <c r="A63" s="11"/>
      <c r="B63" s="13"/>
      <c r="C63" s="13"/>
      <c r="D63" s="14"/>
    </row>
    <row r="64" spans="1:4" ht="12">
      <c r="A64" s="11"/>
      <c r="B64" s="13"/>
      <c r="C64" s="13"/>
      <c r="D64" s="13"/>
    </row>
    <row r="65" spans="1:4" ht="12">
      <c r="A65" s="1"/>
      <c r="B65" s="23"/>
      <c r="C65" s="89"/>
      <c r="D65" s="17"/>
    </row>
    <row r="66" spans="1:4" ht="12">
      <c r="A66" s="1"/>
      <c r="B66" s="23"/>
      <c r="C66" s="23"/>
      <c r="D66" s="17"/>
    </row>
    <row r="67" spans="1:4" ht="12">
      <c r="A67" s="1"/>
      <c r="B67" s="23"/>
      <c r="C67" s="23"/>
      <c r="D67" s="17"/>
    </row>
    <row r="68" spans="1:4" ht="12">
      <c r="A68" s="11"/>
      <c r="B68" s="13"/>
      <c r="C68" s="13"/>
      <c r="D68" s="13"/>
    </row>
    <row r="69" spans="1:4" ht="12">
      <c r="A69" s="1"/>
      <c r="B69" s="23"/>
      <c r="C69" s="23"/>
      <c r="D69" s="17"/>
    </row>
    <row r="70" spans="1:4" ht="12">
      <c r="A70" s="1"/>
      <c r="B70" s="23"/>
      <c r="C70" s="23"/>
      <c r="D70" s="17"/>
    </row>
    <row r="71" spans="1:4" ht="12">
      <c r="A71" s="11"/>
      <c r="B71" s="13"/>
      <c r="C71" s="13"/>
      <c r="D71" s="14"/>
    </row>
    <row r="72" spans="1:4" ht="12">
      <c r="A72" s="1"/>
      <c r="B72" s="23"/>
      <c r="C72" s="23"/>
      <c r="D72" s="17"/>
    </row>
    <row r="73" spans="1:4" ht="12">
      <c r="A73" s="1"/>
      <c r="B73" s="23"/>
      <c r="C73" s="23"/>
      <c r="D73" s="17"/>
    </row>
    <row r="74" spans="1:4" ht="12">
      <c r="A74" s="11"/>
      <c r="B74" s="13"/>
      <c r="C74" s="13"/>
      <c r="D74" s="14"/>
    </row>
    <row r="75" spans="1:4" ht="12">
      <c r="A75" s="11"/>
      <c r="B75" s="13"/>
      <c r="C75" s="13"/>
      <c r="D75" s="13"/>
    </row>
    <row r="76" spans="1:4" ht="12">
      <c r="A76" s="1"/>
      <c r="B76" s="23"/>
      <c r="C76" s="23"/>
      <c r="D76" s="17"/>
    </row>
    <row r="77" spans="1:4" ht="12">
      <c r="A77" s="1"/>
      <c r="B77" s="23"/>
      <c r="C77" s="23"/>
      <c r="D77" s="17"/>
    </row>
    <row r="78" spans="1:4" ht="12">
      <c r="A78" s="1"/>
      <c r="B78" s="23"/>
      <c r="C78" s="23"/>
      <c r="D78" s="17"/>
    </row>
    <row r="79" spans="1:4" ht="12">
      <c r="A79" s="11"/>
      <c r="B79" s="13"/>
      <c r="C79" s="13"/>
      <c r="D79" s="13"/>
    </row>
    <row r="80" spans="1:4" ht="12">
      <c r="A80" s="1"/>
      <c r="B80" s="23"/>
      <c r="C80" s="23"/>
      <c r="D80" s="17"/>
    </row>
    <row r="81" spans="1:4" ht="12">
      <c r="A81" s="1"/>
      <c r="B81" s="23"/>
      <c r="C81" s="23"/>
      <c r="D81" s="17"/>
    </row>
    <row r="82" spans="1:4" ht="12">
      <c r="A82" s="11"/>
      <c r="B82" s="13"/>
      <c r="C82" s="13"/>
      <c r="D82" s="13"/>
    </row>
    <row r="83" spans="1:4" ht="12">
      <c r="A83" s="1"/>
      <c r="B83" s="23"/>
      <c r="C83" s="23"/>
      <c r="D83" s="17"/>
    </row>
    <row r="84" spans="1:4" ht="12">
      <c r="A84" s="1"/>
      <c r="B84" s="23"/>
      <c r="C84" s="23"/>
      <c r="D84" s="17"/>
    </row>
    <row r="85" spans="1:4" ht="12">
      <c r="A85" s="11"/>
      <c r="B85" s="13"/>
      <c r="C85" s="13"/>
      <c r="D85" s="13"/>
    </row>
    <row r="86" spans="1:4" ht="12">
      <c r="A86" s="1"/>
      <c r="B86" s="23"/>
      <c r="C86" s="23"/>
      <c r="D86" s="17"/>
    </row>
    <row r="87" spans="1:4" ht="12">
      <c r="A87" s="1"/>
      <c r="B87" s="23"/>
      <c r="C87" s="93"/>
      <c r="D87" s="17"/>
    </row>
    <row r="88" spans="1:4" ht="12">
      <c r="A88" s="12"/>
      <c r="B88" s="13"/>
      <c r="C88" s="13"/>
      <c r="D88" s="13"/>
    </row>
    <row r="89" spans="1:4" ht="12">
      <c r="A89" s="9"/>
      <c r="B89" s="9"/>
      <c r="C89" s="9"/>
      <c r="D89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&amp;R420030.xls</oddHeader>
    <oddFooter>&amp;LComune di Bologna - Dipartimento Programmazione</oddFooter>
  </headerFooter>
  <ignoredErrors>
    <ignoredError sqref="B7:D31" unlockedFormula="1"/>
    <ignoredError sqref="F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2019-09-04T14:27:19Z</cp:lastPrinted>
  <dcterms:created xsi:type="dcterms:W3CDTF">2009-02-12T16:33:40Z</dcterms:created>
  <dcterms:modified xsi:type="dcterms:W3CDTF">2023-02-27T09:34:48Z</dcterms:modified>
  <cp:category/>
  <cp:version/>
  <cp:contentType/>
  <cp:contentStatus/>
</cp:coreProperties>
</file>