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480" windowHeight="8070" tabRatio="601" activeTab="0"/>
  </bookViews>
  <sheets>
    <sheet name="Tavola" sheetId="1" r:id="rId1"/>
    <sheet name="Tavola_9_Quartieri" sheetId="2" r:id="rId2"/>
  </sheets>
  <definedNames>
    <definedName name="Anno_fine_tavola">#REF!</definedName>
    <definedName name="Anno_inizio_banca_dati">#REF!</definedName>
    <definedName name="_xlnm.Print_Area" localSheetId="0">'Tavola'!$A$1:$Z$38</definedName>
    <definedName name="_xlnm.Print_Area" localSheetId="1">'Tavola_9_Quartieri'!$A$1:$Q$36</definedName>
    <definedName name="Argomento">#REF!</definedName>
    <definedName name="Da_caricare_in_Intranet_1">#REF!</definedName>
    <definedName name="Ordine_riferimento_territoriale" localSheetId="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_xlnm.Print_Titles" localSheetId="0">'Tavola'!$A:$B,'Tavola'!$1:$2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<sst xmlns="http://schemas.openxmlformats.org/spreadsheetml/2006/main" count="124" uniqueCount="99">
  <si>
    <t>(1)</t>
  </si>
  <si>
    <t xml:space="preserve">Quartieri e zone  </t>
  </si>
  <si>
    <t xml:space="preserve">2000-
2001 </t>
  </si>
  <si>
    <t xml:space="preserve">2001-
2002 </t>
  </si>
  <si>
    <t>2002-
2003</t>
  </si>
  <si>
    <t>2003-
2004</t>
  </si>
  <si>
    <t>2004-
2005</t>
  </si>
  <si>
    <t>2005-
2006</t>
  </si>
  <si>
    <t>2006-
2007</t>
  </si>
  <si>
    <t>2007-
2008</t>
  </si>
  <si>
    <t>2008-
2009</t>
  </si>
  <si>
    <t>Borgo Panigale</t>
  </si>
  <si>
    <t>Navile</t>
  </si>
  <si>
    <t xml:space="preserve">   Bolognina</t>
  </si>
  <si>
    <t xml:space="preserve">   Corticella</t>
  </si>
  <si>
    <t xml:space="preserve">   Lame    </t>
  </si>
  <si>
    <t>Porto</t>
  </si>
  <si>
    <t xml:space="preserve">   Marconi</t>
  </si>
  <si>
    <t>Reno</t>
  </si>
  <si>
    <t xml:space="preserve">   Barca</t>
  </si>
  <si>
    <t>Santo Stefano</t>
  </si>
  <si>
    <t xml:space="preserve">   Colli</t>
  </si>
  <si>
    <t xml:space="preserve">   Galvani</t>
  </si>
  <si>
    <t xml:space="preserve">   Murri</t>
  </si>
  <si>
    <t>San Vitale</t>
  </si>
  <si>
    <t xml:space="preserve">   Irnerio</t>
  </si>
  <si>
    <t xml:space="preserve">   San Vitale</t>
  </si>
  <si>
    <t>Saragozza</t>
  </si>
  <si>
    <t xml:space="preserve">   Costa Saragozza</t>
  </si>
  <si>
    <t>Savena</t>
  </si>
  <si>
    <t xml:space="preserve">   Mazzini</t>
  </si>
  <si>
    <t xml:space="preserve">   San Ruffillo</t>
  </si>
  <si>
    <t>Bologna</t>
  </si>
  <si>
    <t>(1) Situazione a inizio anno scolastico fino all'a.s. 2005-2006. Dall'a.s.2006-2007 situazione al 31 dicembre.</t>
  </si>
  <si>
    <t>Per il 2007-2008 si fa riferimento all'anno scolastico avanzato.</t>
  </si>
  <si>
    <t>N.B.: I dati antecedenti all'anno scolastico 2000-2001 sono disponibili solo a livello di quartiere.</t>
  </si>
  <si>
    <t>Iscritti alle scuole dell'infanzia autonome non convenzionate per quartiere e zona</t>
  </si>
  <si>
    <t>2009-
2010</t>
  </si>
  <si>
    <t>2010-2011</t>
  </si>
  <si>
    <t>2011-2012</t>
  </si>
  <si>
    <t>2012-2013</t>
  </si>
  <si>
    <t>Non tutte le scuole comunicano i dati, pertanto per alcune zone i dati per l'a.s. 2013/14 sono frutto di stima.</t>
  </si>
  <si>
    <t>2013-2014</t>
  </si>
  <si>
    <t>Nel corso dell'a.s. 2013/2014 sono state aperte 4 nuove sezioni di scuole autonome non convenzionate.</t>
  </si>
  <si>
    <t>2014-2015</t>
  </si>
  <si>
    <t>2015-2016</t>
  </si>
  <si>
    <t>dall'anno scolastico 2000-2001 al 2015-2016</t>
  </si>
  <si>
    <t>Per l'anno 2015/2016 il riferimento è alla capienza e non agli iscritti.</t>
  </si>
  <si>
    <t>Quartiere </t>
  </si>
  <si>
    <t>Zona</t>
  </si>
  <si>
    <t>Borgo Panigale-Reno</t>
  </si>
  <si>
    <t xml:space="preserve">  Barca</t>
  </si>
  <si>
    <t xml:space="preserve">  Borgo Panigale</t>
  </si>
  <si>
    <t xml:space="preserve">  Santa Viola</t>
  </si>
  <si>
    <t xml:space="preserve">  Bolognina</t>
  </si>
  <si>
    <t xml:space="preserve">  Corticella</t>
  </si>
  <si>
    <t xml:space="preserve">  Lame</t>
  </si>
  <si>
    <t>Porto-Saragozza</t>
  </si>
  <si>
    <t xml:space="preserve">  Costa Saragozza</t>
  </si>
  <si>
    <t xml:space="preserve">  Malpighi</t>
  </si>
  <si>
    <t xml:space="preserve">  Marconi</t>
  </si>
  <si>
    <t xml:space="preserve">  Saffi</t>
  </si>
  <si>
    <t>San Donato-San Vitale</t>
  </si>
  <si>
    <t xml:space="preserve">  San Donato</t>
  </si>
  <si>
    <t xml:space="preserve">  San Vitale</t>
  </si>
  <si>
    <t xml:space="preserve">  Colli</t>
  </si>
  <si>
    <t xml:space="preserve">  Galvani</t>
  </si>
  <si>
    <t xml:space="preserve">  Irnerio</t>
  </si>
  <si>
    <t xml:space="preserve">  Murri</t>
  </si>
  <si>
    <t xml:space="preserve">  Mazzini</t>
  </si>
  <si>
    <t xml:space="preserve">  San Ruffillo</t>
  </si>
  <si>
    <t xml:space="preserve"> Centro storico </t>
  </si>
  <si>
    <t xml:space="preserve"> Zone periferiche</t>
  </si>
  <si>
    <t xml:space="preserve">   Saffi</t>
  </si>
  <si>
    <t xml:space="preserve">   Santa Viola</t>
  </si>
  <si>
    <t>San Donato</t>
  </si>
  <si>
    <t xml:space="preserve">   Malpighi</t>
  </si>
  <si>
    <t>(vecchia serie)</t>
  </si>
  <si>
    <t>Nota: Dal 7 giugno 2016 è entrata ufficialmente in vigore la nuova articolazione amministrativa che ha portato a una riduzione delle circoscrizioni (quartieri) da 9 a 6.</t>
  </si>
  <si>
    <t>2016-2017</t>
  </si>
  <si>
    <t>2017-2018</t>
  </si>
  <si>
    <t xml:space="preserve">Per gli anni 2015/16 e 2016/17 il riferimento è alla capienza e non agli iscritti. </t>
  </si>
  <si>
    <t>Nel corso dell'a.s. 2017/18 due scuole precedentemente autonome non convenzionate hanno stipulato una convenzione, per cui i dati a loro riferiti sono stati inseriti nell'apposita tavola.</t>
  </si>
  <si>
    <t>2018-2019</t>
  </si>
  <si>
    <t>Nel corso dell'a.s. 2018/19 è stata aperta una nuova sezione in una scuola della zona Mazzini (Savena).</t>
  </si>
  <si>
    <t>2019-2020</t>
  </si>
  <si>
    <t>2020-2021</t>
  </si>
  <si>
    <t>(1) Situazione a inizio anno scolastico fino all'a.s. 2005-2006. Dall'a.s.2006/07 situazione al 31 dicembre.</t>
  </si>
  <si>
    <t>Per il 2007/08 si fa riferimento all'anno scolastico avanzato.</t>
  </si>
  <si>
    <t>Dall’a.s. 2019/20 la scuola d’infanzia “Il giardino delle Querce” ha cambiato denominazione in “La Pioggia di stelle” (Q.re Savena)</t>
  </si>
  <si>
    <t>Dall’a.s. 2019/20 la scuola d’infanzia Calicanto si è convenzionata con il Comune. (pertanto si trova nel foglio “Private Convenzionate”; Q.re Porto-Saragozza)</t>
  </si>
  <si>
    <t>A giugno 2020 la Scuola d’Infanzia Privata Suore Carmelitane delle Grazie ha cessato l’attività. (Q.re Porto-Saragozza)</t>
  </si>
  <si>
    <t>Dall’a.s. 2020/21 la scuola d’infanzia San Giuseppe del Quartiere Savena si è convenzionata con il Comune.</t>
  </si>
  <si>
    <t>Dall’a.s. 2020/21 la scuola d’infanzia “La pioggia di stelle” ex “Il Giardino delle Querce” del Quartiere Savena ha trasferito la propria sede nel comune di San Lazzaro..</t>
  </si>
  <si>
    <t>Fonte: Comune di Bologna - Area educazione istruzione e nuove generazioni</t>
  </si>
  <si>
    <t>2021-2022</t>
  </si>
  <si>
    <t>2022-2023</t>
  </si>
  <si>
    <t>dall'anno scolastico 2000-2001 al 2023-2024</t>
  </si>
  <si>
    <t>2023-2024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</si>
</sst>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52">
    <font>
      <sz val="9"/>
      <name val="Helvetica-Narrow"/>
      <family val="2"/>
    </font>
    <font>
      <sz val="10"/>
      <name val="Arial"/>
      <family val="0"/>
    </font>
    <font>
      <b/>
      <sz val="11"/>
      <name val="Helvetica-Narrow"/>
      <family val="2"/>
    </font>
    <font>
      <sz val="8"/>
      <name val="Helvetica-Narrow"/>
      <family val="2"/>
    </font>
    <font>
      <sz val="9"/>
      <name val="Symbol"/>
      <family val="1"/>
    </font>
    <font>
      <sz val="9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Helvetica-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 applyNumberFormat="0" applyAlignment="0" applyProtection="0"/>
    <xf numFmtId="0" fontId="0" fillId="0" borderId="4" applyNumberFormat="0" applyAlignment="0" applyProtection="0"/>
    <xf numFmtId="0" fontId="0" fillId="0" borderId="5" applyNumberFormat="0" applyAlignment="0" applyProtection="0"/>
    <xf numFmtId="0" fontId="39" fillId="28" borderId="1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Alignment="0" applyProtection="0"/>
    <xf numFmtId="0" fontId="1" fillId="0" borderId="0">
      <alignment/>
      <protection/>
    </xf>
    <xf numFmtId="0" fontId="0" fillId="30" borderId="6" applyNumberFormat="0" applyFont="0" applyAlignment="0" applyProtection="0"/>
    <xf numFmtId="0" fontId="3" fillId="0" borderId="0" applyNumberFormat="0" applyAlignment="0" applyProtection="0"/>
    <xf numFmtId="0" fontId="41" fillId="20" borderId="7" applyNumberFormat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" fillId="0" borderId="0" applyNumberFormat="0" applyProtection="0">
      <alignment horizontal="left"/>
    </xf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7" fontId="1" fillId="0" borderId="0" applyFill="0" applyBorder="0" applyAlignment="0" applyProtection="0"/>
    <xf numFmtId="168" fontId="1" fillId="0" borderId="0" applyFill="0" applyBorder="0" applyAlignment="0" applyProtection="0"/>
    <xf numFmtId="176" fontId="1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51" applyFont="1">
      <alignment/>
      <protection/>
    </xf>
    <xf numFmtId="3" fontId="6" fillId="0" borderId="0" xfId="42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3" fontId="8" fillId="0" borderId="0" xfId="42" applyNumberFormat="1" applyFont="1" applyBorder="1" applyAlignment="1" applyProtection="1">
      <alignment/>
      <protection locked="0"/>
    </xf>
    <xf numFmtId="0" fontId="6" fillId="0" borderId="0" xfId="42" applyNumberFormat="1" applyFont="1" applyBorder="1" applyAlignment="1" applyProtection="1">
      <alignment/>
      <protection locked="0"/>
    </xf>
    <xf numFmtId="3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9" fillId="0" borderId="0" xfId="0" applyFont="1" applyBorder="1" applyAlignment="1" applyProtection="1">
      <alignment horizontal="right"/>
      <protection/>
    </xf>
    <xf numFmtId="3" fontId="7" fillId="0" borderId="12" xfId="0" applyNumberFormat="1" applyFont="1" applyBorder="1" applyAlignment="1" applyProtection="1">
      <alignment vertical="top"/>
      <protection/>
    </xf>
    <xf numFmtId="1" fontId="7" fillId="0" borderId="12" xfId="0" applyNumberFormat="1" applyFont="1" applyBorder="1" applyAlignment="1" applyProtection="1">
      <alignment horizontal="right" vertical="center" wrapText="1"/>
      <protection/>
    </xf>
    <xf numFmtId="1" fontId="7" fillId="0" borderId="12" xfId="0" applyNumberFormat="1" applyFont="1" applyBorder="1" applyAlignment="1" applyProtection="1">
      <alignment horizontal="right" vertical="center" wrapText="1"/>
      <protection locked="0"/>
    </xf>
    <xf numFmtId="1" fontId="7" fillId="0" borderId="12" xfId="50" applyNumberFormat="1" applyFont="1" applyBorder="1" applyAlignment="1" applyProtection="1">
      <alignment horizontal="right" vertical="center" wrapText="1"/>
      <protection locked="0"/>
    </xf>
    <xf numFmtId="1" fontId="7" fillId="0" borderId="12" xfId="50" applyNumberFormat="1" applyFont="1" applyFill="1" applyBorder="1" applyAlignment="1" applyProtection="1">
      <alignment horizontal="right" vertical="center" wrapText="1"/>
      <protection locked="0"/>
    </xf>
    <xf numFmtId="3" fontId="9" fillId="0" borderId="0" xfId="0" applyNumberFormat="1" applyFont="1" applyAlignment="1" applyProtection="1">
      <alignment/>
      <protection/>
    </xf>
    <xf numFmtId="3" fontId="9" fillId="0" borderId="0" xfId="0" applyNumberFormat="1" applyFont="1" applyFill="1" applyAlignment="1" applyProtection="1">
      <alignment/>
      <protection locked="0"/>
    </xf>
    <xf numFmtId="0" fontId="7" fillId="0" borderId="0" xfId="50" applyNumberFormat="1" applyFont="1" applyAlignment="1" applyProtection="1">
      <alignment/>
      <protection/>
    </xf>
    <xf numFmtId="0" fontId="7" fillId="0" borderId="0" xfId="50" applyNumberFormat="1" applyFont="1" applyFill="1" applyAlignment="1" applyProtection="1">
      <alignment/>
      <protection/>
    </xf>
    <xf numFmtId="3" fontId="9" fillId="0" borderId="0" xfId="0" applyNumberFormat="1" applyFont="1" applyFill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50" applyNumberFormat="1" applyFont="1" applyAlignment="1" applyProtection="1">
      <alignment/>
      <protection/>
    </xf>
    <xf numFmtId="0" fontId="9" fillId="0" borderId="0" xfId="50" applyNumberFormat="1" applyFont="1" applyFill="1" applyAlignment="1" applyProtection="1">
      <alignment/>
      <protection/>
    </xf>
    <xf numFmtId="3" fontId="10" fillId="0" borderId="0" xfId="51" applyNumberFormat="1" applyFont="1" applyFill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3" fontId="7" fillId="0" borderId="0" xfId="0" applyNumberFormat="1" applyFont="1" applyFill="1" applyAlignment="1" applyProtection="1">
      <alignment/>
      <protection locked="0"/>
    </xf>
    <xf numFmtId="0" fontId="11" fillId="0" borderId="0" xfId="51" applyFont="1">
      <alignment/>
      <protection/>
    </xf>
    <xf numFmtId="0" fontId="10" fillId="0" borderId="0" xfId="51" applyFont="1">
      <alignment/>
      <protection/>
    </xf>
    <xf numFmtId="3" fontId="9" fillId="0" borderId="13" xfId="0" applyNumberFormat="1" applyFont="1" applyBorder="1" applyAlignment="1" applyProtection="1">
      <alignment/>
      <protection/>
    </xf>
    <xf numFmtId="3" fontId="9" fillId="0" borderId="13" xfId="0" applyNumberFormat="1" applyFont="1" applyFill="1" applyBorder="1" applyAlignment="1" applyProtection="1">
      <alignment/>
      <protection/>
    </xf>
    <xf numFmtId="3" fontId="9" fillId="0" borderId="13" xfId="0" applyNumberFormat="1" applyFont="1" applyBorder="1" applyAlignment="1">
      <alignment/>
    </xf>
    <xf numFmtId="3" fontId="9" fillId="0" borderId="13" xfId="50" applyNumberFormat="1" applyFont="1" applyBorder="1" applyAlignment="1" applyProtection="1">
      <alignment/>
      <protection/>
    </xf>
    <xf numFmtId="3" fontId="9" fillId="0" borderId="13" xfId="50" applyNumberFormat="1" applyFont="1" applyFill="1" applyBorder="1" applyAlignmen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Border="1" applyAlignment="1">
      <alignment/>
    </xf>
    <xf numFmtId="3" fontId="9" fillId="0" borderId="0" xfId="50" applyNumberFormat="1" applyFont="1" applyBorder="1" applyAlignment="1" applyProtection="1">
      <alignment/>
      <protection/>
    </xf>
    <xf numFmtId="3" fontId="9" fillId="0" borderId="0" xfId="50" applyNumberFormat="1" applyFont="1" applyFill="1" applyBorder="1" applyAlignment="1" applyProtection="1">
      <alignment/>
      <protection/>
    </xf>
    <xf numFmtId="3" fontId="8" fillId="0" borderId="14" xfId="42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4" fillId="0" borderId="0" xfId="49" applyFont="1">
      <alignment/>
      <protection/>
    </xf>
    <xf numFmtId="0" fontId="9" fillId="0" borderId="14" xfId="0" applyFont="1" applyBorder="1" applyAlignment="1" applyProtection="1">
      <alignment vertical="center"/>
      <protection/>
    </xf>
    <xf numFmtId="3" fontId="15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3" fontId="15" fillId="0" borderId="0" xfId="0" applyNumberFormat="1" applyFont="1" applyAlignment="1" applyProtection="1">
      <alignment/>
      <protection/>
    </xf>
    <xf numFmtId="3" fontId="15" fillId="0" borderId="14" xfId="0" applyNumberFormat="1" applyFont="1" applyBorder="1" applyAlignment="1" applyProtection="1">
      <alignment vertical="center"/>
      <protection/>
    </xf>
    <xf numFmtId="3" fontId="0" fillId="0" borderId="0" xfId="0" applyNumberFormat="1" applyAlignment="1">
      <alignment/>
    </xf>
    <xf numFmtId="0" fontId="51" fillId="0" borderId="0" xfId="0" applyFont="1" applyAlignment="1">
      <alignment/>
    </xf>
    <xf numFmtId="0" fontId="1" fillId="0" borderId="0" xfId="0" applyFont="1" applyAlignment="1">
      <alignment/>
    </xf>
    <xf numFmtId="3" fontId="14" fillId="0" borderId="0" xfId="49" applyNumberFormat="1" applyFont="1">
      <alignment/>
      <protection/>
    </xf>
    <xf numFmtId="3" fontId="12" fillId="0" borderId="0" xfId="0" applyNumberFormat="1" applyFont="1" applyAlignment="1" applyProtection="1">
      <alignment/>
      <protection locked="0"/>
    </xf>
    <xf numFmtId="0" fontId="0" fillId="0" borderId="0" xfId="0" applyNumberFormat="1" applyAlignment="1">
      <alignment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2_1_19" xfId="49"/>
    <cellStyle name="Normale_400046" xfId="50"/>
    <cellStyle name="Normale_Tavola" xfId="51"/>
    <cellStyle name="Nota" xfId="52"/>
    <cellStyle name="Note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Trattini" xfId="64"/>
    <cellStyle name="Valore non valido" xfId="65"/>
    <cellStyle name="Valore valido" xfId="66"/>
    <cellStyle name="Currency" xfId="67"/>
    <cellStyle name="Valuta (0)_Tavola" xfId="68"/>
    <cellStyle name="Currency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tabSelected="1" zoomScalePageLayoutView="0" workbookViewId="0" topLeftCell="A1">
      <selection activeCell="O35" sqref="O35"/>
    </sheetView>
  </sheetViews>
  <sheetFormatPr defaultColWidth="9.00390625" defaultRowHeight="12"/>
  <cols>
    <col min="1" max="1" width="22.875" style="0" customWidth="1"/>
    <col min="2" max="2" width="20.875" style="0" customWidth="1"/>
    <col min="3" max="26" width="8.25390625" style="0" customWidth="1"/>
  </cols>
  <sheetData>
    <row r="1" spans="1:26" ht="15">
      <c r="A1" s="2" t="s">
        <v>36</v>
      </c>
      <c r="B1" s="2"/>
      <c r="C1" s="2"/>
      <c r="D1" s="2"/>
      <c r="E1" s="2"/>
      <c r="F1" s="3"/>
      <c r="G1" s="3"/>
      <c r="H1" s="3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">
      <c r="A2" s="40" t="s">
        <v>97</v>
      </c>
      <c r="B2" s="40"/>
      <c r="C2" s="6"/>
      <c r="D2" s="6"/>
      <c r="E2" s="6"/>
      <c r="F2" s="7"/>
      <c r="G2" s="8"/>
      <c r="H2" s="7"/>
      <c r="I2" s="9"/>
      <c r="J2" s="5"/>
      <c r="K2" s="5"/>
      <c r="L2" s="10" t="s">
        <v>0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4">
      <c r="A3" s="41" t="s">
        <v>48</v>
      </c>
      <c r="B3" s="41" t="s">
        <v>49</v>
      </c>
      <c r="C3" s="15" t="s">
        <v>98</v>
      </c>
      <c r="D3" s="15" t="s">
        <v>96</v>
      </c>
      <c r="E3" s="15" t="s">
        <v>95</v>
      </c>
      <c r="F3" s="15" t="s">
        <v>86</v>
      </c>
      <c r="G3" s="15" t="s">
        <v>85</v>
      </c>
      <c r="H3" s="15" t="s">
        <v>83</v>
      </c>
      <c r="I3" s="15" t="s">
        <v>80</v>
      </c>
      <c r="J3" s="15" t="s">
        <v>79</v>
      </c>
      <c r="K3" s="15" t="s">
        <v>45</v>
      </c>
      <c r="L3" s="15" t="s">
        <v>44</v>
      </c>
      <c r="M3" s="15" t="s">
        <v>42</v>
      </c>
      <c r="N3" s="15" t="s">
        <v>40</v>
      </c>
      <c r="O3" s="15" t="s">
        <v>39</v>
      </c>
      <c r="P3" s="15" t="s">
        <v>38</v>
      </c>
      <c r="Q3" s="15" t="s">
        <v>37</v>
      </c>
      <c r="R3" s="14" t="s">
        <v>10</v>
      </c>
      <c r="S3" s="14" t="s">
        <v>9</v>
      </c>
      <c r="T3" s="13" t="s">
        <v>8</v>
      </c>
      <c r="U3" s="13" t="s">
        <v>7</v>
      </c>
      <c r="V3" s="13" t="s">
        <v>6</v>
      </c>
      <c r="W3" s="13" t="s">
        <v>5</v>
      </c>
      <c r="X3" s="13" t="s">
        <v>4</v>
      </c>
      <c r="Y3" s="12" t="s">
        <v>3</v>
      </c>
      <c r="Z3" s="12" t="s">
        <v>2</v>
      </c>
    </row>
    <row r="4" spans="1:26" ht="12">
      <c r="A4" s="42" t="s">
        <v>50</v>
      </c>
      <c r="B4" s="42"/>
      <c r="C4" s="48">
        <f aca="true" t="shared" si="0" ref="C4:Z4">SUM(C5:C7)</f>
        <v>42</v>
      </c>
      <c r="D4" s="48">
        <f t="shared" si="0"/>
        <v>42</v>
      </c>
      <c r="E4" s="48">
        <f t="shared" si="0"/>
        <v>43</v>
      </c>
      <c r="F4" s="48">
        <f t="shared" si="0"/>
        <v>42</v>
      </c>
      <c r="G4" s="48">
        <f t="shared" si="0"/>
        <v>43</v>
      </c>
      <c r="H4" s="48">
        <f t="shared" si="0"/>
        <v>40</v>
      </c>
      <c r="I4" s="48">
        <f t="shared" si="0"/>
        <v>41</v>
      </c>
      <c r="J4" s="48">
        <f t="shared" si="0"/>
        <v>28</v>
      </c>
      <c r="K4" s="48">
        <f t="shared" si="0"/>
        <v>28</v>
      </c>
      <c r="L4" s="48">
        <f t="shared" si="0"/>
        <v>28</v>
      </c>
      <c r="M4" s="48">
        <f t="shared" si="0"/>
        <v>22</v>
      </c>
      <c r="N4" s="48">
        <f t="shared" si="0"/>
        <v>0</v>
      </c>
      <c r="O4" s="48">
        <f t="shared" si="0"/>
        <v>0</v>
      </c>
      <c r="P4" s="48">
        <f t="shared" si="0"/>
        <v>0</v>
      </c>
      <c r="Q4" s="48">
        <f t="shared" si="0"/>
        <v>0</v>
      </c>
      <c r="R4" s="48">
        <f t="shared" si="0"/>
        <v>0</v>
      </c>
      <c r="S4" s="48">
        <f t="shared" si="0"/>
        <v>0</v>
      </c>
      <c r="T4" s="48">
        <f t="shared" si="0"/>
        <v>0</v>
      </c>
      <c r="U4" s="48">
        <f t="shared" si="0"/>
        <v>0</v>
      </c>
      <c r="V4" s="48">
        <f t="shared" si="0"/>
        <v>0</v>
      </c>
      <c r="W4" s="48">
        <f t="shared" si="0"/>
        <v>0</v>
      </c>
      <c r="X4" s="48">
        <f t="shared" si="0"/>
        <v>0</v>
      </c>
      <c r="Y4" s="48">
        <f t="shared" si="0"/>
        <v>31</v>
      </c>
      <c r="Z4" s="48">
        <f t="shared" si="0"/>
        <v>25</v>
      </c>
    </row>
    <row r="5" spans="1:26" ht="12">
      <c r="A5" s="43"/>
      <c r="B5" s="3" t="s">
        <v>51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27"/>
      <c r="O5" s="27"/>
      <c r="P5" s="27"/>
      <c r="Q5" s="19"/>
      <c r="R5" s="18"/>
      <c r="S5" s="18"/>
      <c r="T5" s="5"/>
      <c r="U5" s="5"/>
      <c r="V5" s="5"/>
      <c r="W5" s="26"/>
      <c r="X5" s="26"/>
      <c r="Y5" s="26"/>
      <c r="Z5" s="26"/>
    </row>
    <row r="6" spans="1:26" ht="12">
      <c r="A6" s="44"/>
      <c r="B6" s="3" t="s">
        <v>52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>
        <v>31</v>
      </c>
      <c r="Z6" s="49">
        <v>25</v>
      </c>
    </row>
    <row r="7" spans="1:26" ht="12">
      <c r="A7" s="44"/>
      <c r="B7" s="3" t="s">
        <v>53</v>
      </c>
      <c r="C7" s="57">
        <v>42</v>
      </c>
      <c r="D7" s="18">
        <v>42</v>
      </c>
      <c r="E7" s="18">
        <v>43</v>
      </c>
      <c r="F7" s="18">
        <v>42</v>
      </c>
      <c r="G7" s="18">
        <v>43</v>
      </c>
      <c r="H7" s="18">
        <v>40</v>
      </c>
      <c r="I7" s="18">
        <v>41</v>
      </c>
      <c r="J7" s="18">
        <v>28</v>
      </c>
      <c r="K7" s="18">
        <v>28</v>
      </c>
      <c r="L7" s="18">
        <v>28</v>
      </c>
      <c r="M7" s="18">
        <v>22</v>
      </c>
      <c r="N7" s="27"/>
      <c r="O7" s="27"/>
      <c r="P7" s="27"/>
      <c r="Q7" s="19"/>
      <c r="R7" s="18"/>
      <c r="S7" s="18"/>
      <c r="T7" s="5"/>
      <c r="U7" s="5"/>
      <c r="V7" s="5"/>
      <c r="W7" s="26"/>
      <c r="X7" s="26"/>
      <c r="Y7" s="26"/>
      <c r="Z7" s="26"/>
    </row>
    <row r="8" spans="1:26" ht="12">
      <c r="A8" s="45" t="s">
        <v>12</v>
      </c>
      <c r="B8" s="45"/>
      <c r="C8" s="50">
        <f aca="true" t="shared" si="1" ref="C8:Z8">SUM(C9:C11)</f>
        <v>52</v>
      </c>
      <c r="D8" s="50">
        <f t="shared" si="1"/>
        <v>38</v>
      </c>
      <c r="E8" s="50">
        <f t="shared" si="1"/>
        <v>34</v>
      </c>
      <c r="F8" s="50">
        <f t="shared" si="1"/>
        <v>40</v>
      </c>
      <c r="G8" s="50">
        <f t="shared" si="1"/>
        <v>60</v>
      </c>
      <c r="H8" s="50">
        <f t="shared" si="1"/>
        <v>58</v>
      </c>
      <c r="I8" s="50">
        <f t="shared" si="1"/>
        <v>63</v>
      </c>
      <c r="J8" s="50">
        <f t="shared" si="1"/>
        <v>75</v>
      </c>
      <c r="K8" s="50">
        <f t="shared" si="1"/>
        <v>75</v>
      </c>
      <c r="L8" s="50">
        <f t="shared" si="1"/>
        <v>61</v>
      </c>
      <c r="M8" s="50">
        <f t="shared" si="1"/>
        <v>61</v>
      </c>
      <c r="N8" s="50">
        <f t="shared" si="1"/>
        <v>64</v>
      </c>
      <c r="O8" s="50">
        <f t="shared" si="1"/>
        <v>95</v>
      </c>
      <c r="P8" s="50">
        <f t="shared" si="1"/>
        <v>97</v>
      </c>
      <c r="Q8" s="50">
        <f t="shared" si="1"/>
        <v>91</v>
      </c>
      <c r="R8" s="50">
        <f t="shared" si="1"/>
        <v>91</v>
      </c>
      <c r="S8" s="50">
        <f t="shared" si="1"/>
        <v>84</v>
      </c>
      <c r="T8" s="50">
        <f t="shared" si="1"/>
        <v>81</v>
      </c>
      <c r="U8" s="50">
        <f t="shared" si="1"/>
        <v>90</v>
      </c>
      <c r="V8" s="50">
        <f t="shared" si="1"/>
        <v>90</v>
      </c>
      <c r="W8" s="50">
        <f t="shared" si="1"/>
        <v>90</v>
      </c>
      <c r="X8" s="50">
        <f t="shared" si="1"/>
        <v>83</v>
      </c>
      <c r="Y8" s="50">
        <f t="shared" si="1"/>
        <v>91</v>
      </c>
      <c r="Z8" s="50">
        <f t="shared" si="1"/>
        <v>85</v>
      </c>
    </row>
    <row r="9" spans="1:26" ht="12">
      <c r="A9" s="43"/>
      <c r="B9" s="3" t="s">
        <v>54</v>
      </c>
      <c r="C9" s="18">
        <v>52</v>
      </c>
      <c r="D9" s="18">
        <v>38</v>
      </c>
      <c r="E9" s="18">
        <v>34</v>
      </c>
      <c r="F9" s="18">
        <v>40</v>
      </c>
      <c r="G9" s="18">
        <v>60</v>
      </c>
      <c r="H9" s="18">
        <v>58</v>
      </c>
      <c r="I9" s="18">
        <v>63</v>
      </c>
      <c r="J9" s="18">
        <v>75</v>
      </c>
      <c r="K9" s="18">
        <v>75</v>
      </c>
      <c r="L9" s="18">
        <v>61</v>
      </c>
      <c r="M9" s="18">
        <v>61</v>
      </c>
      <c r="N9" s="1">
        <v>64</v>
      </c>
      <c r="O9" s="1">
        <v>95</v>
      </c>
      <c r="P9" s="1">
        <v>97</v>
      </c>
      <c r="Q9" s="19">
        <v>91</v>
      </c>
      <c r="R9" s="18">
        <v>91</v>
      </c>
      <c r="S9" s="18">
        <f>18+66</f>
        <v>84</v>
      </c>
      <c r="T9" s="5">
        <v>81</v>
      </c>
      <c r="U9" s="5">
        <v>90</v>
      </c>
      <c r="V9" s="5">
        <v>90</v>
      </c>
      <c r="W9" s="26">
        <v>90</v>
      </c>
      <c r="X9" s="26">
        <v>83</v>
      </c>
      <c r="Y9" s="26">
        <v>91</v>
      </c>
      <c r="Z9" s="26">
        <v>85</v>
      </c>
    </row>
    <row r="10" spans="1:26" ht="12">
      <c r="A10" s="44"/>
      <c r="B10" s="3" t="s">
        <v>55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27"/>
      <c r="O10" s="27"/>
      <c r="P10" s="27"/>
      <c r="Q10" s="19"/>
      <c r="R10" s="18"/>
      <c r="S10" s="18"/>
      <c r="T10" s="5"/>
      <c r="U10" s="5"/>
      <c r="V10" s="5"/>
      <c r="W10" s="26"/>
      <c r="X10" s="26"/>
      <c r="Y10" s="26"/>
      <c r="Z10" s="26"/>
    </row>
    <row r="11" spans="1:26" ht="12">
      <c r="A11" s="44"/>
      <c r="B11" s="3" t="s">
        <v>56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27"/>
      <c r="O11" s="27"/>
      <c r="P11" s="27"/>
      <c r="Q11" s="19"/>
      <c r="R11" s="18"/>
      <c r="S11" s="18"/>
      <c r="T11" s="5"/>
      <c r="U11" s="5"/>
      <c r="V11" s="5"/>
      <c r="W11" s="26"/>
      <c r="X11" s="26"/>
      <c r="Y11" s="26"/>
      <c r="Z11" s="26"/>
    </row>
    <row r="12" spans="1:26" ht="12">
      <c r="A12" s="45" t="s">
        <v>57</v>
      </c>
      <c r="B12" s="45"/>
      <c r="C12" s="50">
        <f aca="true" t="shared" si="2" ref="C12:Z12">SUM(C13:C16)</f>
        <v>46</v>
      </c>
      <c r="D12" s="50">
        <f t="shared" si="2"/>
        <v>57</v>
      </c>
      <c r="E12" s="50">
        <f t="shared" si="2"/>
        <v>43</v>
      </c>
      <c r="F12" s="50">
        <f t="shared" si="2"/>
        <v>44</v>
      </c>
      <c r="G12" s="50">
        <f t="shared" si="2"/>
        <v>69</v>
      </c>
      <c r="H12" s="50">
        <f t="shared" si="2"/>
        <v>110</v>
      </c>
      <c r="I12" s="50">
        <f t="shared" si="2"/>
        <v>110</v>
      </c>
      <c r="J12" s="50">
        <f t="shared" si="2"/>
        <v>134</v>
      </c>
      <c r="K12" s="50">
        <f t="shared" si="2"/>
        <v>167</v>
      </c>
      <c r="L12" s="50">
        <f t="shared" si="2"/>
        <v>112</v>
      </c>
      <c r="M12" s="50">
        <f t="shared" si="2"/>
        <v>121</v>
      </c>
      <c r="N12" s="50">
        <f t="shared" si="2"/>
        <v>88</v>
      </c>
      <c r="O12" s="50">
        <f t="shared" si="2"/>
        <v>94</v>
      </c>
      <c r="P12" s="50">
        <f t="shared" si="2"/>
        <v>94</v>
      </c>
      <c r="Q12" s="50">
        <f t="shared" si="2"/>
        <v>88</v>
      </c>
      <c r="R12" s="50">
        <f t="shared" si="2"/>
        <v>91</v>
      </c>
      <c r="S12" s="50">
        <f t="shared" si="2"/>
        <v>88</v>
      </c>
      <c r="T12" s="50">
        <f t="shared" si="2"/>
        <v>88</v>
      </c>
      <c r="U12" s="50">
        <f t="shared" si="2"/>
        <v>97</v>
      </c>
      <c r="V12" s="50">
        <f t="shared" si="2"/>
        <v>99</v>
      </c>
      <c r="W12" s="50">
        <f t="shared" si="2"/>
        <v>99</v>
      </c>
      <c r="X12" s="50">
        <f t="shared" si="2"/>
        <v>96</v>
      </c>
      <c r="Y12" s="50">
        <f t="shared" si="2"/>
        <v>98</v>
      </c>
      <c r="Z12" s="50">
        <f t="shared" si="2"/>
        <v>167</v>
      </c>
    </row>
    <row r="13" spans="1:26" ht="12">
      <c r="A13" s="44"/>
      <c r="B13" s="3" t="s">
        <v>58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27"/>
      <c r="O13" s="27"/>
      <c r="P13" s="27"/>
      <c r="Q13" s="19"/>
      <c r="R13" s="18"/>
      <c r="S13" s="18"/>
      <c r="T13" s="5"/>
      <c r="U13" s="5"/>
      <c r="V13" s="5"/>
      <c r="W13" s="26"/>
      <c r="X13" s="26"/>
      <c r="Y13" s="26"/>
      <c r="Z13" s="26"/>
    </row>
    <row r="14" spans="1:26" ht="12">
      <c r="A14" s="44"/>
      <c r="B14" s="3" t="s">
        <v>59</v>
      </c>
      <c r="C14" s="18"/>
      <c r="D14" s="18"/>
      <c r="E14" s="18"/>
      <c r="F14" s="18"/>
      <c r="G14" s="18">
        <v>11</v>
      </c>
      <c r="H14" s="18">
        <v>15</v>
      </c>
      <c r="I14" s="18">
        <v>22</v>
      </c>
      <c r="J14" s="18">
        <v>22</v>
      </c>
      <c r="K14" s="18">
        <v>22</v>
      </c>
      <c r="L14" s="18">
        <v>22</v>
      </c>
      <c r="M14" s="18">
        <v>19</v>
      </c>
      <c r="N14" s="1">
        <v>24</v>
      </c>
      <c r="O14" s="1">
        <v>24</v>
      </c>
      <c r="P14" s="1">
        <v>22</v>
      </c>
      <c r="Q14" s="19">
        <v>18</v>
      </c>
      <c r="R14" s="18">
        <v>22</v>
      </c>
      <c r="S14" s="18">
        <v>24</v>
      </c>
      <c r="T14" s="5">
        <v>31</v>
      </c>
      <c r="U14" s="5">
        <v>30</v>
      </c>
      <c r="V14" s="5">
        <v>31</v>
      </c>
      <c r="W14" s="26">
        <v>31</v>
      </c>
      <c r="X14" s="26">
        <v>30</v>
      </c>
      <c r="Y14" s="26">
        <v>31</v>
      </c>
      <c r="Z14" s="26">
        <v>95</v>
      </c>
    </row>
    <row r="15" spans="1:26" ht="12">
      <c r="A15" s="43"/>
      <c r="B15" s="3" t="s">
        <v>60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27"/>
      <c r="O15" s="27"/>
      <c r="P15" s="27"/>
      <c r="Q15" s="19"/>
      <c r="R15" s="18"/>
      <c r="S15" s="18"/>
      <c r="T15" s="5"/>
      <c r="U15" s="5"/>
      <c r="V15" s="5"/>
      <c r="W15" s="26"/>
      <c r="X15" s="26"/>
      <c r="Y15" s="26"/>
      <c r="Z15" s="26"/>
    </row>
    <row r="16" spans="1:26" ht="12">
      <c r="A16" s="43"/>
      <c r="B16" s="3" t="s">
        <v>61</v>
      </c>
      <c r="C16" s="18">
        <v>46</v>
      </c>
      <c r="D16" s="18">
        <v>57</v>
      </c>
      <c r="E16" s="18">
        <v>43</v>
      </c>
      <c r="F16" s="18">
        <v>44</v>
      </c>
      <c r="G16" s="18">
        <v>58</v>
      </c>
      <c r="H16" s="18">
        <v>95</v>
      </c>
      <c r="I16" s="18">
        <v>88</v>
      </c>
      <c r="J16" s="18">
        <v>112</v>
      </c>
      <c r="K16" s="18">
        <v>145</v>
      </c>
      <c r="L16" s="18">
        <v>90</v>
      </c>
      <c r="M16" s="18">
        <v>102</v>
      </c>
      <c r="N16" s="1">
        <v>64</v>
      </c>
      <c r="O16" s="1">
        <v>70</v>
      </c>
      <c r="P16" s="1">
        <v>72</v>
      </c>
      <c r="Q16" s="19">
        <v>70</v>
      </c>
      <c r="R16" s="18">
        <v>69</v>
      </c>
      <c r="S16" s="18">
        <v>64</v>
      </c>
      <c r="T16" s="5">
        <v>57</v>
      </c>
      <c r="U16" s="5">
        <v>67</v>
      </c>
      <c r="V16" s="5">
        <v>68</v>
      </c>
      <c r="W16" s="26">
        <v>68</v>
      </c>
      <c r="X16" s="26">
        <v>66</v>
      </c>
      <c r="Y16" s="26">
        <v>67</v>
      </c>
      <c r="Z16" s="26">
        <v>72</v>
      </c>
    </row>
    <row r="17" spans="1:26" ht="12">
      <c r="A17" s="42" t="s">
        <v>62</v>
      </c>
      <c r="B17" s="42"/>
      <c r="C17" s="48">
        <f aca="true" t="shared" si="3" ref="C17:Z17">SUM(C18:C19)</f>
        <v>0</v>
      </c>
      <c r="D17" s="48">
        <f t="shared" si="3"/>
        <v>0</v>
      </c>
      <c r="E17" s="48">
        <f t="shared" si="3"/>
        <v>0</v>
      </c>
      <c r="F17" s="48">
        <f t="shared" si="3"/>
        <v>0</v>
      </c>
      <c r="G17" s="48">
        <f t="shared" si="3"/>
        <v>0</v>
      </c>
      <c r="H17" s="48">
        <f t="shared" si="3"/>
        <v>0</v>
      </c>
      <c r="I17" s="48">
        <f t="shared" si="3"/>
        <v>0</v>
      </c>
      <c r="J17" s="48">
        <f t="shared" si="3"/>
        <v>22</v>
      </c>
      <c r="K17" s="48">
        <f t="shared" si="3"/>
        <v>0</v>
      </c>
      <c r="L17" s="48">
        <f t="shared" si="3"/>
        <v>0</v>
      </c>
      <c r="M17" s="48">
        <f t="shared" si="3"/>
        <v>21</v>
      </c>
      <c r="N17" s="48">
        <f t="shared" si="3"/>
        <v>0</v>
      </c>
      <c r="O17" s="48">
        <f t="shared" si="3"/>
        <v>0</v>
      </c>
      <c r="P17" s="48">
        <f t="shared" si="3"/>
        <v>0</v>
      </c>
      <c r="Q17" s="48">
        <f t="shared" si="3"/>
        <v>0</v>
      </c>
      <c r="R17" s="48">
        <f t="shared" si="3"/>
        <v>0</v>
      </c>
      <c r="S17" s="48">
        <f t="shared" si="3"/>
        <v>0</v>
      </c>
      <c r="T17" s="48">
        <f t="shared" si="3"/>
        <v>0</v>
      </c>
      <c r="U17" s="48">
        <f t="shared" si="3"/>
        <v>0</v>
      </c>
      <c r="V17" s="48">
        <f t="shared" si="3"/>
        <v>0</v>
      </c>
      <c r="W17" s="48">
        <f t="shared" si="3"/>
        <v>0</v>
      </c>
      <c r="X17" s="48">
        <f t="shared" si="3"/>
        <v>0</v>
      </c>
      <c r="Y17" s="48">
        <f t="shared" si="3"/>
        <v>0</v>
      </c>
      <c r="Z17" s="48">
        <f t="shared" si="3"/>
        <v>0</v>
      </c>
    </row>
    <row r="18" spans="1:26" ht="12">
      <c r="A18" s="44"/>
      <c r="B18" s="3" t="s">
        <v>63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18">
        <v>21</v>
      </c>
      <c r="N18" s="27"/>
      <c r="O18" s="27"/>
      <c r="P18" s="27"/>
      <c r="Q18" s="19"/>
      <c r="R18" s="18"/>
      <c r="S18" s="18"/>
      <c r="T18" s="5"/>
      <c r="U18" s="5"/>
      <c r="V18" s="26"/>
      <c r="W18" s="26"/>
      <c r="X18" s="26"/>
      <c r="Y18" s="26"/>
      <c r="Z18" s="26"/>
    </row>
    <row r="19" spans="1:26" ht="12">
      <c r="A19" s="44"/>
      <c r="B19" s="3" t="s">
        <v>64</v>
      </c>
      <c r="C19" s="18"/>
      <c r="D19" s="18"/>
      <c r="E19" s="18"/>
      <c r="F19" s="18"/>
      <c r="G19" s="18"/>
      <c r="H19" s="18"/>
      <c r="I19" s="18"/>
      <c r="J19" s="18">
        <v>22</v>
      </c>
      <c r="K19" s="18"/>
      <c r="L19" s="18"/>
      <c r="M19" s="18"/>
      <c r="N19" s="27"/>
      <c r="O19" s="27"/>
      <c r="P19" s="27"/>
      <c r="Q19" s="19"/>
      <c r="R19" s="18"/>
      <c r="S19" s="18"/>
      <c r="T19" s="5"/>
      <c r="U19" s="5"/>
      <c r="V19" s="5"/>
      <c r="W19" s="26"/>
      <c r="X19" s="26"/>
      <c r="Y19" s="26"/>
      <c r="Z19" s="26"/>
    </row>
    <row r="20" spans="1:26" ht="12">
      <c r="A20" s="45" t="s">
        <v>20</v>
      </c>
      <c r="B20" s="45"/>
      <c r="C20" s="48">
        <f aca="true" t="shared" si="4" ref="C20:Z20">SUM(C21:C24)</f>
        <v>0</v>
      </c>
      <c r="D20" s="48">
        <f t="shared" si="4"/>
        <v>0</v>
      </c>
      <c r="E20" s="48">
        <f t="shared" si="4"/>
        <v>5</v>
      </c>
      <c r="F20" s="48">
        <f t="shared" si="4"/>
        <v>4</v>
      </c>
      <c r="G20" s="48">
        <f t="shared" si="4"/>
        <v>11</v>
      </c>
      <c r="H20" s="48">
        <f t="shared" si="4"/>
        <v>12</v>
      </c>
      <c r="I20" s="48">
        <f t="shared" si="4"/>
        <v>12</v>
      </c>
      <c r="J20" s="48">
        <f t="shared" si="4"/>
        <v>12</v>
      </c>
      <c r="K20" s="48">
        <f t="shared" si="4"/>
        <v>15</v>
      </c>
      <c r="L20" s="48">
        <f t="shared" si="4"/>
        <v>11</v>
      </c>
      <c r="M20" s="48">
        <f t="shared" si="4"/>
        <v>11</v>
      </c>
      <c r="N20" s="48">
        <f t="shared" si="4"/>
        <v>0</v>
      </c>
      <c r="O20" s="48">
        <f t="shared" si="4"/>
        <v>7</v>
      </c>
      <c r="P20" s="48">
        <f t="shared" si="4"/>
        <v>13</v>
      </c>
      <c r="Q20" s="48">
        <f t="shared" si="4"/>
        <v>10</v>
      </c>
      <c r="R20" s="48">
        <f t="shared" si="4"/>
        <v>12</v>
      </c>
      <c r="S20" s="48">
        <f t="shared" si="4"/>
        <v>12</v>
      </c>
      <c r="T20" s="48">
        <f t="shared" si="4"/>
        <v>7</v>
      </c>
      <c r="U20" s="48">
        <f t="shared" si="4"/>
        <v>14</v>
      </c>
      <c r="V20" s="48">
        <f t="shared" si="4"/>
        <v>14</v>
      </c>
      <c r="W20" s="48">
        <f t="shared" si="4"/>
        <v>14</v>
      </c>
      <c r="X20" s="48">
        <f t="shared" si="4"/>
        <v>12</v>
      </c>
      <c r="Y20" s="48">
        <f t="shared" si="4"/>
        <v>28</v>
      </c>
      <c r="Z20" s="48">
        <f t="shared" si="4"/>
        <v>25</v>
      </c>
    </row>
    <row r="21" spans="1:26" ht="12">
      <c r="A21" s="44"/>
      <c r="B21" s="3" t="s">
        <v>65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7"/>
      <c r="O21" s="27"/>
      <c r="P21" s="27"/>
      <c r="Q21" s="19"/>
      <c r="R21" s="18"/>
      <c r="S21" s="18"/>
      <c r="T21" s="5"/>
      <c r="U21" s="5"/>
      <c r="V21" s="5"/>
      <c r="W21" s="26"/>
      <c r="X21" s="26"/>
      <c r="Y21" s="26"/>
      <c r="Z21" s="26"/>
    </row>
    <row r="22" spans="1:26" ht="12">
      <c r="A22" s="44"/>
      <c r="B22" s="3" t="s">
        <v>66</v>
      </c>
      <c r="C22" s="18"/>
      <c r="D22" s="18"/>
      <c r="E22" s="18">
        <v>5</v>
      </c>
      <c r="F22" s="18">
        <v>4</v>
      </c>
      <c r="G22" s="18">
        <v>11</v>
      </c>
      <c r="H22" s="18">
        <v>12</v>
      </c>
      <c r="I22" s="18">
        <v>12</v>
      </c>
      <c r="J22" s="18">
        <v>12</v>
      </c>
      <c r="K22" s="18">
        <v>15</v>
      </c>
      <c r="L22" s="18">
        <v>11</v>
      </c>
      <c r="M22" s="18">
        <v>11</v>
      </c>
      <c r="N22" s="27"/>
      <c r="O22" s="1">
        <v>7</v>
      </c>
      <c r="P22" s="1">
        <v>13</v>
      </c>
      <c r="Q22" s="19">
        <v>10</v>
      </c>
      <c r="R22" s="18">
        <v>12</v>
      </c>
      <c r="S22" s="18">
        <v>12</v>
      </c>
      <c r="T22" s="5">
        <v>7</v>
      </c>
      <c r="U22" s="5">
        <v>14</v>
      </c>
      <c r="V22" s="5">
        <v>14</v>
      </c>
      <c r="W22" s="26">
        <v>14</v>
      </c>
      <c r="X22" s="26">
        <v>12</v>
      </c>
      <c r="Y22" s="26">
        <v>28</v>
      </c>
      <c r="Z22" s="26">
        <v>25</v>
      </c>
    </row>
    <row r="23" spans="1:26" ht="12">
      <c r="A23" s="43"/>
      <c r="B23" s="3" t="s">
        <v>67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7"/>
      <c r="O23" s="27"/>
      <c r="P23" s="27"/>
      <c r="Q23" s="19"/>
      <c r="R23" s="18"/>
      <c r="S23" s="18"/>
      <c r="T23" s="5"/>
      <c r="U23" s="5"/>
      <c r="V23" s="5"/>
      <c r="W23" s="26"/>
      <c r="X23" s="26"/>
      <c r="Y23" s="26"/>
      <c r="Z23" s="26"/>
    </row>
    <row r="24" spans="1:26" ht="12">
      <c r="A24" s="44"/>
      <c r="B24" s="3" t="s">
        <v>68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7"/>
      <c r="O24" s="27"/>
      <c r="P24" s="27"/>
      <c r="Q24" s="19"/>
      <c r="R24" s="18"/>
      <c r="S24" s="18"/>
      <c r="T24" s="5"/>
      <c r="U24" s="5"/>
      <c r="V24" s="5"/>
      <c r="W24" s="26"/>
      <c r="X24" s="26"/>
      <c r="Y24" s="26"/>
      <c r="Z24" s="26"/>
    </row>
    <row r="25" spans="1:26" ht="12">
      <c r="A25" s="45" t="s">
        <v>29</v>
      </c>
      <c r="B25" s="45"/>
      <c r="C25" s="50">
        <f aca="true" t="shared" si="5" ref="C25:Z25">SUM(C26:C27)</f>
        <v>0</v>
      </c>
      <c r="D25" s="50">
        <f t="shared" si="5"/>
        <v>0</v>
      </c>
      <c r="E25" s="50">
        <f t="shared" si="5"/>
        <v>0</v>
      </c>
      <c r="F25" s="50">
        <f t="shared" si="5"/>
        <v>0</v>
      </c>
      <c r="G25" s="50">
        <f t="shared" si="5"/>
        <v>68</v>
      </c>
      <c r="H25" s="50">
        <f t="shared" si="5"/>
        <v>67</v>
      </c>
      <c r="I25" s="50">
        <f t="shared" si="5"/>
        <v>50</v>
      </c>
      <c r="J25" s="50">
        <f t="shared" si="5"/>
        <v>48</v>
      </c>
      <c r="K25" s="50">
        <f t="shared" si="5"/>
        <v>48</v>
      </c>
      <c r="L25" s="50">
        <f t="shared" si="5"/>
        <v>43</v>
      </c>
      <c r="M25" s="50">
        <f t="shared" si="5"/>
        <v>43</v>
      </c>
      <c r="N25" s="50">
        <f t="shared" si="5"/>
        <v>36</v>
      </c>
      <c r="O25" s="50">
        <f t="shared" si="5"/>
        <v>42</v>
      </c>
      <c r="P25" s="50">
        <f t="shared" si="5"/>
        <v>33</v>
      </c>
      <c r="Q25" s="50">
        <f t="shared" si="5"/>
        <v>39</v>
      </c>
      <c r="R25" s="50">
        <f t="shared" si="5"/>
        <v>37</v>
      </c>
      <c r="S25" s="50">
        <f t="shared" si="5"/>
        <v>47</v>
      </c>
      <c r="T25" s="50">
        <f t="shared" si="5"/>
        <v>45</v>
      </c>
      <c r="U25" s="50">
        <f t="shared" si="5"/>
        <v>37</v>
      </c>
      <c r="V25" s="50">
        <f t="shared" si="5"/>
        <v>36</v>
      </c>
      <c r="W25" s="50">
        <f t="shared" si="5"/>
        <v>36</v>
      </c>
      <c r="X25" s="50">
        <f t="shared" si="5"/>
        <v>38</v>
      </c>
      <c r="Y25" s="50">
        <f t="shared" si="5"/>
        <v>55</v>
      </c>
      <c r="Z25" s="50">
        <f t="shared" si="5"/>
        <v>52</v>
      </c>
    </row>
    <row r="26" spans="1:26" ht="12">
      <c r="A26" s="43"/>
      <c r="B26" s="3" t="s">
        <v>69</v>
      </c>
      <c r="C26" s="18"/>
      <c r="D26" s="18"/>
      <c r="E26" s="18"/>
      <c r="F26" s="18"/>
      <c r="G26" s="18">
        <v>68</v>
      </c>
      <c r="H26" s="18">
        <v>67</v>
      </c>
      <c r="I26" s="18">
        <v>50</v>
      </c>
      <c r="J26" s="18">
        <v>48</v>
      </c>
      <c r="K26" s="18">
        <v>48</v>
      </c>
      <c r="L26" s="18">
        <v>43</v>
      </c>
      <c r="M26" s="18">
        <v>43</v>
      </c>
      <c r="N26" s="1">
        <v>36</v>
      </c>
      <c r="O26" s="1">
        <v>42</v>
      </c>
      <c r="P26" s="1">
        <v>33</v>
      </c>
      <c r="Q26" s="19">
        <v>39</v>
      </c>
      <c r="R26" s="18">
        <v>37</v>
      </c>
      <c r="S26" s="18">
        <v>47</v>
      </c>
      <c r="T26" s="5">
        <v>45</v>
      </c>
      <c r="U26" s="5">
        <v>37</v>
      </c>
      <c r="V26" s="5">
        <v>36</v>
      </c>
      <c r="W26" s="26">
        <v>36</v>
      </c>
      <c r="X26" s="26">
        <v>38</v>
      </c>
      <c r="Y26" s="26">
        <v>55</v>
      </c>
      <c r="Z26" s="26">
        <v>52</v>
      </c>
    </row>
    <row r="27" spans="1:26" ht="12">
      <c r="A27" s="44"/>
      <c r="B27" s="3" t="s">
        <v>70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9"/>
      <c r="O27" s="19"/>
      <c r="P27" s="19"/>
      <c r="Q27" s="19"/>
      <c r="R27" s="18"/>
      <c r="S27" s="18"/>
      <c r="T27" s="5"/>
      <c r="U27" s="5"/>
      <c r="V27" s="5"/>
      <c r="W27" s="26"/>
      <c r="X27" s="26"/>
      <c r="Y27" s="26"/>
      <c r="Z27" s="26"/>
    </row>
    <row r="28" spans="1:26" ht="12">
      <c r="A28" s="46" t="s">
        <v>71</v>
      </c>
      <c r="B28" s="46"/>
      <c r="C28" s="55">
        <f>+C14+C23+C22+C15</f>
        <v>0</v>
      </c>
      <c r="D28" s="55">
        <f>+D14+D23+D22+D15</f>
        <v>0</v>
      </c>
      <c r="E28" s="55">
        <f aca="true" t="shared" si="6" ref="E28:Z28">+E14+E23+E22+E15</f>
        <v>5</v>
      </c>
      <c r="F28" s="55">
        <f t="shared" si="6"/>
        <v>4</v>
      </c>
      <c r="G28" s="55">
        <f t="shared" si="6"/>
        <v>22</v>
      </c>
      <c r="H28" s="55">
        <f t="shared" si="6"/>
        <v>27</v>
      </c>
      <c r="I28" s="55">
        <f t="shared" si="6"/>
        <v>34</v>
      </c>
      <c r="J28" s="55">
        <f t="shared" si="6"/>
        <v>34</v>
      </c>
      <c r="K28" s="55">
        <f t="shared" si="6"/>
        <v>37</v>
      </c>
      <c r="L28" s="55">
        <f t="shared" si="6"/>
        <v>33</v>
      </c>
      <c r="M28" s="55">
        <f t="shared" si="6"/>
        <v>30</v>
      </c>
      <c r="N28" s="55">
        <f t="shared" si="6"/>
        <v>24</v>
      </c>
      <c r="O28" s="55">
        <f t="shared" si="6"/>
        <v>31</v>
      </c>
      <c r="P28" s="55">
        <f t="shared" si="6"/>
        <v>35</v>
      </c>
      <c r="Q28" s="55">
        <f t="shared" si="6"/>
        <v>28</v>
      </c>
      <c r="R28" s="55">
        <f t="shared" si="6"/>
        <v>34</v>
      </c>
      <c r="S28" s="55">
        <f t="shared" si="6"/>
        <v>36</v>
      </c>
      <c r="T28" s="55">
        <f t="shared" si="6"/>
        <v>38</v>
      </c>
      <c r="U28" s="55">
        <f t="shared" si="6"/>
        <v>44</v>
      </c>
      <c r="V28" s="55">
        <f t="shared" si="6"/>
        <v>45</v>
      </c>
      <c r="W28" s="55">
        <f t="shared" si="6"/>
        <v>45</v>
      </c>
      <c r="X28" s="55">
        <f t="shared" si="6"/>
        <v>42</v>
      </c>
      <c r="Y28" s="55">
        <f t="shared" si="6"/>
        <v>59</v>
      </c>
      <c r="Z28" s="55">
        <f t="shared" si="6"/>
        <v>120</v>
      </c>
    </row>
    <row r="29" spans="1:26" ht="12">
      <c r="A29" s="46" t="s">
        <v>72</v>
      </c>
      <c r="B29" s="46"/>
      <c r="C29" s="55">
        <f>+C5+C6+C7+C9+C10+C11+C13+C16+C18+C19+C21+C24+C26+C27</f>
        <v>140</v>
      </c>
      <c r="D29" s="55">
        <f>+D5+D6+D7+D9+D10+D11+D13+D16+D18+D19+D21+D24+D26+D27</f>
        <v>137</v>
      </c>
      <c r="E29" s="55">
        <f aca="true" t="shared" si="7" ref="E29:Z29">+E5+E6+E7+E9+E10+E11+E13+E16+E18+E19+E21+E24+E26+E27</f>
        <v>120</v>
      </c>
      <c r="F29" s="55">
        <f t="shared" si="7"/>
        <v>126</v>
      </c>
      <c r="G29" s="55">
        <f t="shared" si="7"/>
        <v>229</v>
      </c>
      <c r="H29" s="55">
        <f t="shared" si="7"/>
        <v>260</v>
      </c>
      <c r="I29" s="55">
        <f t="shared" si="7"/>
        <v>242</v>
      </c>
      <c r="J29" s="55">
        <f t="shared" si="7"/>
        <v>285</v>
      </c>
      <c r="K29" s="55">
        <f t="shared" si="7"/>
        <v>296</v>
      </c>
      <c r="L29" s="55">
        <f t="shared" si="7"/>
        <v>222</v>
      </c>
      <c r="M29" s="55">
        <f t="shared" si="7"/>
        <v>249</v>
      </c>
      <c r="N29" s="55">
        <f t="shared" si="7"/>
        <v>164</v>
      </c>
      <c r="O29" s="55">
        <f t="shared" si="7"/>
        <v>207</v>
      </c>
      <c r="P29" s="55">
        <f t="shared" si="7"/>
        <v>202</v>
      </c>
      <c r="Q29" s="55">
        <f t="shared" si="7"/>
        <v>200</v>
      </c>
      <c r="R29" s="55">
        <f t="shared" si="7"/>
        <v>197</v>
      </c>
      <c r="S29" s="55">
        <f t="shared" si="7"/>
        <v>195</v>
      </c>
      <c r="T29" s="55">
        <f t="shared" si="7"/>
        <v>183</v>
      </c>
      <c r="U29" s="55">
        <f t="shared" si="7"/>
        <v>194</v>
      </c>
      <c r="V29" s="55">
        <f t="shared" si="7"/>
        <v>194</v>
      </c>
      <c r="W29" s="55">
        <f t="shared" si="7"/>
        <v>194</v>
      </c>
      <c r="X29" s="55">
        <f t="shared" si="7"/>
        <v>187</v>
      </c>
      <c r="Y29" s="55">
        <f t="shared" si="7"/>
        <v>244</v>
      </c>
      <c r="Z29" s="55">
        <f t="shared" si="7"/>
        <v>234</v>
      </c>
    </row>
    <row r="30" spans="1:26" ht="12">
      <c r="A30" s="47" t="s">
        <v>32</v>
      </c>
      <c r="B30" s="47"/>
      <c r="C30" s="51">
        <f>+C4+C8+C12+C17+C20+C25</f>
        <v>140</v>
      </c>
      <c r="D30" s="51">
        <f>+D4+D8+D12+D17+D20+D25</f>
        <v>137</v>
      </c>
      <c r="E30" s="51">
        <f aca="true" t="shared" si="8" ref="E30:Z30">+E4+E8+E12+E17+E20+E25</f>
        <v>125</v>
      </c>
      <c r="F30" s="51">
        <f t="shared" si="8"/>
        <v>130</v>
      </c>
      <c r="G30" s="51">
        <f t="shared" si="8"/>
        <v>251</v>
      </c>
      <c r="H30" s="51">
        <f t="shared" si="8"/>
        <v>287</v>
      </c>
      <c r="I30" s="51">
        <f t="shared" si="8"/>
        <v>276</v>
      </c>
      <c r="J30" s="51">
        <f t="shared" si="8"/>
        <v>319</v>
      </c>
      <c r="K30" s="51">
        <f t="shared" si="8"/>
        <v>333</v>
      </c>
      <c r="L30" s="51">
        <f t="shared" si="8"/>
        <v>255</v>
      </c>
      <c r="M30" s="51">
        <f t="shared" si="8"/>
        <v>279</v>
      </c>
      <c r="N30" s="51">
        <f t="shared" si="8"/>
        <v>188</v>
      </c>
      <c r="O30" s="51">
        <f t="shared" si="8"/>
        <v>238</v>
      </c>
      <c r="P30" s="51">
        <f t="shared" si="8"/>
        <v>237</v>
      </c>
      <c r="Q30" s="51">
        <f t="shared" si="8"/>
        <v>228</v>
      </c>
      <c r="R30" s="51">
        <f t="shared" si="8"/>
        <v>231</v>
      </c>
      <c r="S30" s="51">
        <f t="shared" si="8"/>
        <v>231</v>
      </c>
      <c r="T30" s="51">
        <f t="shared" si="8"/>
        <v>221</v>
      </c>
      <c r="U30" s="51">
        <f t="shared" si="8"/>
        <v>238</v>
      </c>
      <c r="V30" s="51">
        <f t="shared" si="8"/>
        <v>239</v>
      </c>
      <c r="W30" s="51">
        <f t="shared" si="8"/>
        <v>239</v>
      </c>
      <c r="X30" s="51">
        <f t="shared" si="8"/>
        <v>229</v>
      </c>
      <c r="Y30" s="51">
        <f t="shared" si="8"/>
        <v>303</v>
      </c>
      <c r="Z30" s="51">
        <f t="shared" si="8"/>
        <v>354</v>
      </c>
    </row>
    <row r="31" spans="1:26" ht="12">
      <c r="A31" s="34" t="s">
        <v>87</v>
      </c>
      <c r="B31" s="34"/>
      <c r="C31" s="34"/>
      <c r="D31" s="34"/>
      <c r="E31" s="34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">
      <c r="A32" s="34" t="s">
        <v>88</v>
      </c>
      <c r="B32" s="34"/>
      <c r="C32" s="34"/>
      <c r="D32" s="34"/>
      <c r="E32" s="34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">
      <c r="A33" s="34" t="s">
        <v>41</v>
      </c>
      <c r="B33" s="34"/>
      <c r="C33" s="34"/>
      <c r="D33" s="34"/>
      <c r="E33" s="34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">
      <c r="A34" s="34" t="s">
        <v>43</v>
      </c>
      <c r="B34" s="34"/>
      <c r="C34" s="34"/>
      <c r="D34" s="34"/>
      <c r="E34" s="3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">
      <c r="A35" s="34" t="s">
        <v>81</v>
      </c>
      <c r="B35" s="34"/>
      <c r="C35" s="34"/>
      <c r="D35" s="34"/>
      <c r="E35" s="34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">
      <c r="A36" s="34" t="s">
        <v>82</v>
      </c>
      <c r="B36" s="34"/>
      <c r="C36" s="34"/>
      <c r="D36" s="34"/>
      <c r="E36" s="34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">
      <c r="A37" s="34" t="s">
        <v>84</v>
      </c>
      <c r="B37" s="34"/>
      <c r="C37" s="34"/>
      <c r="D37" s="34"/>
      <c r="E37" s="34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">
      <c r="A38" s="35" t="s">
        <v>35</v>
      </c>
      <c r="B38" s="35"/>
      <c r="C38" s="35"/>
      <c r="D38" s="35"/>
      <c r="E38" s="3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2">
      <c r="A39" s="35" t="s">
        <v>90</v>
      </c>
    </row>
    <row r="40" spans="1:26" ht="12">
      <c r="A40" s="35" t="s">
        <v>89</v>
      </c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</row>
    <row r="41" spans="1:26" ht="12">
      <c r="A41" s="35" t="s">
        <v>91</v>
      </c>
      <c r="B41" s="16"/>
      <c r="C41" s="16"/>
      <c r="D41" s="16"/>
      <c r="E41" s="16"/>
      <c r="F41" s="17"/>
      <c r="G41" s="17"/>
      <c r="H41" s="17"/>
      <c r="I41" s="17"/>
      <c r="J41" s="17"/>
      <c r="K41" s="17"/>
      <c r="L41" s="5"/>
      <c r="M41" s="18"/>
      <c r="N41" s="18"/>
      <c r="O41" s="19"/>
      <c r="P41" s="19"/>
      <c r="Q41" s="19"/>
      <c r="R41" s="19"/>
      <c r="S41" s="18"/>
      <c r="T41" s="18"/>
      <c r="U41" s="18"/>
      <c r="V41" s="18"/>
      <c r="W41" s="18"/>
      <c r="X41" s="18"/>
      <c r="Y41" s="18"/>
      <c r="Z41" s="18"/>
    </row>
    <row r="42" spans="1:26" ht="12">
      <c r="A42" s="35" t="s">
        <v>92</v>
      </c>
      <c r="B42" s="16"/>
      <c r="C42" s="16"/>
      <c r="D42" s="16"/>
      <c r="E42" s="16"/>
      <c r="F42" s="20"/>
      <c r="G42" s="20"/>
      <c r="H42" s="20"/>
      <c r="I42" s="20"/>
      <c r="J42" s="20"/>
      <c r="K42" s="20"/>
      <c r="L42" s="21"/>
      <c r="M42" s="22"/>
      <c r="N42" s="22"/>
      <c r="O42" s="23"/>
      <c r="P42" s="24"/>
      <c r="Q42" s="24"/>
      <c r="R42" s="24"/>
      <c r="S42" s="22"/>
      <c r="T42" s="22"/>
      <c r="U42" s="22"/>
      <c r="V42" s="22"/>
      <c r="W42" s="22"/>
      <c r="X42" s="22"/>
      <c r="Y42" s="22"/>
      <c r="Z42" s="22"/>
    </row>
    <row r="43" spans="1:26" ht="12">
      <c r="A43" s="35" t="s">
        <v>93</v>
      </c>
      <c r="B43" s="25"/>
      <c r="C43" s="25"/>
      <c r="D43" s="25"/>
      <c r="E43" s="25"/>
      <c r="F43" s="26"/>
      <c r="G43" s="26"/>
      <c r="H43" s="26"/>
      <c r="I43" s="26"/>
      <c r="J43" s="5"/>
      <c r="K43" s="5"/>
      <c r="L43" s="5"/>
      <c r="M43" s="18"/>
      <c r="N43" s="18"/>
      <c r="O43" s="19"/>
      <c r="P43" s="1"/>
      <c r="Q43" s="1"/>
      <c r="R43" s="1"/>
      <c r="S43" s="18"/>
      <c r="T43" s="18"/>
      <c r="U43" s="18"/>
      <c r="V43" s="18"/>
      <c r="W43" s="18"/>
      <c r="X43" s="18"/>
      <c r="Y43" s="18"/>
      <c r="Z43" s="18"/>
    </row>
    <row r="44" spans="2:26" ht="12">
      <c r="B44" s="25"/>
      <c r="C44" s="25"/>
      <c r="D44" s="25"/>
      <c r="E44" s="25"/>
      <c r="F44" s="26"/>
      <c r="G44" s="26"/>
      <c r="H44" s="26"/>
      <c r="I44" s="26"/>
      <c r="J44" s="5"/>
      <c r="K44" s="5"/>
      <c r="L44" s="5"/>
      <c r="M44" s="18"/>
      <c r="N44" s="18"/>
      <c r="O44" s="19"/>
      <c r="P44" s="27"/>
      <c r="Q44" s="27"/>
      <c r="R44" s="27"/>
      <c r="S44" s="18"/>
      <c r="T44" s="18"/>
      <c r="U44" s="18"/>
      <c r="V44" s="18"/>
      <c r="W44" s="18"/>
      <c r="X44" s="18"/>
      <c r="Y44" s="18"/>
      <c r="Z44" s="18"/>
    </row>
    <row r="45" spans="1:26" ht="12">
      <c r="A45" s="56" t="s">
        <v>94</v>
      </c>
      <c r="B45" s="25"/>
      <c r="C45" s="25"/>
      <c r="D45" s="25"/>
      <c r="E45" s="25"/>
      <c r="F45" s="26"/>
      <c r="G45" s="26"/>
      <c r="H45" s="26"/>
      <c r="I45" s="26"/>
      <c r="J45" s="5"/>
      <c r="K45" s="5"/>
      <c r="L45" s="5"/>
      <c r="M45" s="18"/>
      <c r="N45" s="18"/>
      <c r="O45" s="19"/>
      <c r="P45" s="27"/>
      <c r="Q45" s="27"/>
      <c r="R45" s="27"/>
      <c r="S45" s="18"/>
      <c r="T45" s="18"/>
      <c r="U45" s="18"/>
      <c r="V45" s="18"/>
      <c r="W45" s="18"/>
      <c r="X45" s="18"/>
      <c r="Y45" s="18"/>
      <c r="Z45" s="18"/>
    </row>
    <row r="46" spans="2:26" ht="12">
      <c r="B46" s="16"/>
      <c r="C46" s="16"/>
      <c r="D46" s="16"/>
      <c r="E46" s="16"/>
      <c r="F46" s="20"/>
      <c r="G46" s="20"/>
      <c r="H46" s="20"/>
      <c r="I46" s="20"/>
      <c r="J46" s="20"/>
      <c r="K46" s="21"/>
      <c r="L46" s="21"/>
      <c r="M46" s="22"/>
      <c r="N46" s="22"/>
      <c r="O46" s="23"/>
      <c r="P46" s="28"/>
      <c r="Q46" s="28"/>
      <c r="R46" s="28"/>
      <c r="S46" s="22"/>
      <c r="T46" s="22"/>
      <c r="U46" s="22"/>
      <c r="V46" s="22"/>
      <c r="W46" s="22"/>
      <c r="X46" s="22"/>
      <c r="Y46" s="22"/>
      <c r="Z46" s="22"/>
    </row>
    <row r="47" spans="2:26" ht="12">
      <c r="B47" s="25"/>
      <c r="C47" s="25"/>
      <c r="D47" s="25"/>
      <c r="E47" s="25"/>
      <c r="F47" s="26"/>
      <c r="G47" s="26"/>
      <c r="H47" s="26"/>
      <c r="I47" s="26"/>
      <c r="J47" s="5"/>
      <c r="K47" s="5"/>
      <c r="L47" s="5"/>
      <c r="M47" s="18"/>
      <c r="N47" s="18"/>
      <c r="O47" s="19"/>
      <c r="P47" s="27"/>
      <c r="Q47" s="27"/>
      <c r="R47" s="27"/>
      <c r="S47" s="18"/>
      <c r="T47" s="18"/>
      <c r="U47" s="18"/>
      <c r="V47" s="18"/>
      <c r="W47" s="18"/>
      <c r="X47" s="18"/>
      <c r="Y47" s="18"/>
      <c r="Z47" s="18"/>
    </row>
    <row r="48" spans="2:26" ht="12">
      <c r="B48" s="25"/>
      <c r="C48" s="25"/>
      <c r="D48" s="25"/>
      <c r="E48" s="25"/>
      <c r="F48" s="26"/>
      <c r="G48" s="26"/>
      <c r="H48" s="26"/>
      <c r="I48" s="26"/>
      <c r="J48" s="5"/>
      <c r="K48" s="5"/>
      <c r="L48" s="5"/>
      <c r="M48" s="18"/>
      <c r="N48" s="18"/>
      <c r="O48" s="19"/>
      <c r="P48" s="1"/>
      <c r="Q48" s="1"/>
      <c r="R48" s="1"/>
      <c r="S48" s="18"/>
      <c r="T48" s="18"/>
      <c r="U48" s="18"/>
      <c r="V48" s="18"/>
      <c r="W48" s="18"/>
      <c r="X48" s="18"/>
      <c r="Y48" s="18"/>
      <c r="Z48" s="18"/>
    </row>
    <row r="49" spans="2:26" ht="12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2:26" ht="12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2:26" ht="12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2:26" ht="12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2:26" ht="12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2:26" ht="12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2:26" ht="12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2:26" ht="12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2:26" ht="12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2:26" ht="12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2:26" ht="12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2:26" ht="12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2:26" ht="12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2:26" ht="12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2:26" ht="12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2:26" ht="12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2:26" ht="12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2:26" ht="12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2:26" ht="12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2:26" ht="12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2:26" ht="12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1"/>
  <headerFooter alignWithMargins="0">
    <oddHeader>&amp;R&amp;F</oddHeader>
    <oddFooter>&amp;LComune di Bologna - Dipartimento Programmazione</oddFooter>
  </headerFooter>
  <ignoredErrors>
    <ignoredError sqref="L2" numberStoredAsText="1"/>
    <ignoredError sqref="C4:Z6 C10:Z15 D7:Z7 D8:Z8 D9:Z9 C17:Z30 D16:Z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="85" zoomScaleNormal="85" zoomScalePageLayoutView="0" workbookViewId="0" topLeftCell="A1">
      <selection activeCell="Q1" sqref="B1:Q16384"/>
    </sheetView>
  </sheetViews>
  <sheetFormatPr defaultColWidth="9.00390625" defaultRowHeight="12"/>
  <cols>
    <col min="1" max="1" width="20.875" style="0" customWidth="1"/>
    <col min="2" max="17" width="8.25390625" style="0" customWidth="1"/>
  </cols>
  <sheetData>
    <row r="1" spans="1:17" ht="15">
      <c r="A1" s="2" t="s">
        <v>36</v>
      </c>
      <c r="B1" s="3"/>
      <c r="C1" s="3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5">
      <c r="A2" s="6" t="s">
        <v>46</v>
      </c>
      <c r="B2" s="7"/>
      <c r="C2" s="8"/>
      <c r="D2" s="7"/>
      <c r="E2" s="53" t="s">
        <v>77</v>
      </c>
      <c r="F2" s="5"/>
      <c r="G2" s="5"/>
      <c r="H2" s="10" t="s">
        <v>0</v>
      </c>
      <c r="I2" s="5"/>
      <c r="J2" s="5"/>
      <c r="K2" s="5"/>
      <c r="L2" s="5"/>
      <c r="M2" s="5"/>
      <c r="N2" s="5"/>
      <c r="O2" s="5"/>
      <c r="P2" s="5"/>
      <c r="Q2" s="5"/>
    </row>
    <row r="3" spans="1:17" ht="24">
      <c r="A3" s="11" t="s">
        <v>1</v>
      </c>
      <c r="B3" s="12" t="s">
        <v>2</v>
      </c>
      <c r="C3" s="12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4" t="s">
        <v>9</v>
      </c>
      <c r="J3" s="14" t="s">
        <v>10</v>
      </c>
      <c r="K3" s="15" t="s">
        <v>37</v>
      </c>
      <c r="L3" s="15" t="s">
        <v>38</v>
      </c>
      <c r="M3" s="15" t="s">
        <v>39</v>
      </c>
      <c r="N3" s="15" t="s">
        <v>40</v>
      </c>
      <c r="O3" s="15" t="s">
        <v>42</v>
      </c>
      <c r="P3" s="15" t="s">
        <v>44</v>
      </c>
      <c r="Q3" s="15" t="s">
        <v>45</v>
      </c>
    </row>
    <row r="4" spans="1:17" ht="12">
      <c r="A4" s="16" t="s">
        <v>11</v>
      </c>
      <c r="B4" s="17">
        <v>25</v>
      </c>
      <c r="C4" s="17">
        <v>31</v>
      </c>
      <c r="D4" s="17"/>
      <c r="E4" s="17"/>
      <c r="F4" s="17"/>
      <c r="G4" s="17"/>
      <c r="H4" s="5"/>
      <c r="I4" s="18"/>
      <c r="J4" s="18"/>
      <c r="K4" s="19"/>
      <c r="L4" s="19"/>
      <c r="M4" s="19"/>
      <c r="N4" s="19"/>
      <c r="O4" s="18"/>
      <c r="P4" s="18"/>
      <c r="Q4" s="18"/>
    </row>
    <row r="5" spans="1:17" ht="12">
      <c r="A5" s="16" t="s">
        <v>12</v>
      </c>
      <c r="B5" s="20">
        <v>85</v>
      </c>
      <c r="C5" s="20">
        <v>91</v>
      </c>
      <c r="D5" s="20">
        <v>83</v>
      </c>
      <c r="E5" s="20">
        <v>90</v>
      </c>
      <c r="F5" s="20">
        <v>90</v>
      </c>
      <c r="G5" s="20">
        <v>90</v>
      </c>
      <c r="H5" s="21">
        <f>SUM(H6)</f>
        <v>81</v>
      </c>
      <c r="I5" s="22">
        <f>SUM(I6)</f>
        <v>84</v>
      </c>
      <c r="J5" s="22">
        <f>SUM(J6)</f>
        <v>91</v>
      </c>
      <c r="K5" s="23">
        <f>SUM(K6)</f>
        <v>91</v>
      </c>
      <c r="L5" s="24">
        <v>97</v>
      </c>
      <c r="M5" s="24">
        <f>M6+M7+M8</f>
        <v>95</v>
      </c>
      <c r="N5" s="24">
        <f>N6+N7+N8</f>
        <v>64</v>
      </c>
      <c r="O5" s="22">
        <f>SUM(O6)</f>
        <v>61</v>
      </c>
      <c r="P5" s="22">
        <f>SUM(P6)</f>
        <v>61</v>
      </c>
      <c r="Q5" s="22">
        <f>SUM(Q6)</f>
        <v>75</v>
      </c>
    </row>
    <row r="6" spans="1:17" ht="12">
      <c r="A6" s="25" t="s">
        <v>13</v>
      </c>
      <c r="B6" s="26">
        <v>85</v>
      </c>
      <c r="C6" s="26">
        <v>91</v>
      </c>
      <c r="D6" s="26">
        <v>83</v>
      </c>
      <c r="E6" s="26">
        <v>90</v>
      </c>
      <c r="F6" s="5">
        <v>90</v>
      </c>
      <c r="G6" s="5">
        <v>90</v>
      </c>
      <c r="H6" s="5">
        <v>81</v>
      </c>
      <c r="I6" s="18">
        <f>18+66</f>
        <v>84</v>
      </c>
      <c r="J6" s="18">
        <v>91</v>
      </c>
      <c r="K6" s="19">
        <v>91</v>
      </c>
      <c r="L6" s="1">
        <v>97</v>
      </c>
      <c r="M6" s="1">
        <v>95</v>
      </c>
      <c r="N6" s="1">
        <v>64</v>
      </c>
      <c r="O6" s="18">
        <v>61</v>
      </c>
      <c r="P6" s="18">
        <v>61</v>
      </c>
      <c r="Q6" s="18">
        <v>75</v>
      </c>
    </row>
    <row r="7" spans="1:17" ht="12">
      <c r="A7" s="25" t="s">
        <v>14</v>
      </c>
      <c r="B7" s="26"/>
      <c r="C7" s="26"/>
      <c r="D7" s="26"/>
      <c r="E7" s="26"/>
      <c r="F7" s="5"/>
      <c r="G7" s="5"/>
      <c r="H7" s="5"/>
      <c r="I7" s="18"/>
      <c r="J7" s="18"/>
      <c r="K7" s="19"/>
      <c r="L7" s="27"/>
      <c r="M7" s="27"/>
      <c r="N7" s="27"/>
      <c r="O7" s="18"/>
      <c r="P7" s="18"/>
      <c r="Q7" s="18"/>
    </row>
    <row r="8" spans="1:17" ht="12">
      <c r="A8" s="25" t="s">
        <v>15</v>
      </c>
      <c r="B8" s="26"/>
      <c r="C8" s="26"/>
      <c r="D8" s="26"/>
      <c r="E8" s="26"/>
      <c r="F8" s="5"/>
      <c r="G8" s="5"/>
      <c r="H8" s="5"/>
      <c r="I8" s="18"/>
      <c r="J8" s="18"/>
      <c r="K8" s="19"/>
      <c r="L8" s="27"/>
      <c r="M8" s="27"/>
      <c r="N8" s="27"/>
      <c r="O8" s="18"/>
      <c r="P8" s="18"/>
      <c r="Q8" s="18"/>
    </row>
    <row r="9" spans="1:17" ht="12">
      <c r="A9" s="16" t="s">
        <v>16</v>
      </c>
      <c r="B9" s="20">
        <v>72</v>
      </c>
      <c r="C9" s="20">
        <v>67</v>
      </c>
      <c r="D9" s="20">
        <v>66</v>
      </c>
      <c r="E9" s="20">
        <v>68</v>
      </c>
      <c r="F9" s="20">
        <v>68</v>
      </c>
      <c r="G9" s="21">
        <v>67</v>
      </c>
      <c r="H9" s="21">
        <f>SUM(H11)</f>
        <v>57</v>
      </c>
      <c r="I9" s="22">
        <f>SUM(I11)</f>
        <v>64</v>
      </c>
      <c r="J9" s="22">
        <f>SUM(J11)</f>
        <v>69</v>
      </c>
      <c r="K9" s="23">
        <f>SUM(K11)</f>
        <v>70</v>
      </c>
      <c r="L9" s="28">
        <v>72</v>
      </c>
      <c r="M9" s="28">
        <f>M10+M11</f>
        <v>70</v>
      </c>
      <c r="N9" s="28">
        <f>N10+N11</f>
        <v>64</v>
      </c>
      <c r="O9" s="22">
        <f>SUM(O11)</f>
        <v>102</v>
      </c>
      <c r="P9" s="22">
        <f>SUM(P11)</f>
        <v>90</v>
      </c>
      <c r="Q9" s="22">
        <f>SUM(Q11)</f>
        <v>145</v>
      </c>
    </row>
    <row r="10" spans="1:17" ht="12">
      <c r="A10" s="25" t="s">
        <v>17</v>
      </c>
      <c r="B10" s="26"/>
      <c r="C10" s="26"/>
      <c r="D10" s="26"/>
      <c r="E10" s="26"/>
      <c r="F10" s="5"/>
      <c r="G10" s="5"/>
      <c r="H10" s="5"/>
      <c r="I10" s="18"/>
      <c r="J10" s="18"/>
      <c r="K10" s="19"/>
      <c r="L10" s="27"/>
      <c r="M10" s="27"/>
      <c r="N10" s="27"/>
      <c r="O10" s="18"/>
      <c r="P10" s="18"/>
      <c r="Q10" s="18"/>
    </row>
    <row r="11" spans="1:17" ht="12">
      <c r="A11" s="25" t="s">
        <v>73</v>
      </c>
      <c r="B11" s="26">
        <v>72</v>
      </c>
      <c r="C11" s="26">
        <v>67</v>
      </c>
      <c r="D11" s="26">
        <v>66</v>
      </c>
      <c r="E11" s="26">
        <v>68</v>
      </c>
      <c r="F11" s="5">
        <v>68</v>
      </c>
      <c r="G11" s="5">
        <v>67</v>
      </c>
      <c r="H11" s="5">
        <v>57</v>
      </c>
      <c r="I11" s="18">
        <v>64</v>
      </c>
      <c r="J11" s="18">
        <v>69</v>
      </c>
      <c r="K11" s="19">
        <v>70</v>
      </c>
      <c r="L11" s="1">
        <v>72</v>
      </c>
      <c r="M11" s="1">
        <v>70</v>
      </c>
      <c r="N11" s="1">
        <v>64</v>
      </c>
      <c r="O11" s="18">
        <v>102</v>
      </c>
      <c r="P11" s="18">
        <v>90</v>
      </c>
      <c r="Q11" s="18">
        <v>145</v>
      </c>
    </row>
    <row r="12" spans="1:17" ht="12">
      <c r="A12" s="16" t="s">
        <v>18</v>
      </c>
      <c r="B12" s="20"/>
      <c r="C12" s="20"/>
      <c r="D12" s="20"/>
      <c r="E12" s="20"/>
      <c r="F12" s="20"/>
      <c r="G12" s="5"/>
      <c r="H12" s="5"/>
      <c r="I12" s="18"/>
      <c r="J12" s="18"/>
      <c r="K12" s="19"/>
      <c r="L12" s="27"/>
      <c r="M12" s="27"/>
      <c r="N12" s="27"/>
      <c r="O12" s="22">
        <f>SUM(O14)</f>
        <v>22</v>
      </c>
      <c r="P12" s="22">
        <f>SUM(P14)</f>
        <v>28</v>
      </c>
      <c r="Q12" s="22">
        <f>SUM(Q14)</f>
        <v>28</v>
      </c>
    </row>
    <row r="13" spans="1:17" ht="12">
      <c r="A13" s="25" t="s">
        <v>19</v>
      </c>
      <c r="B13" s="26"/>
      <c r="C13" s="26"/>
      <c r="D13" s="26"/>
      <c r="E13" s="26"/>
      <c r="F13" s="5"/>
      <c r="G13" s="5"/>
      <c r="H13" s="5"/>
      <c r="I13" s="18"/>
      <c r="J13" s="18"/>
      <c r="K13" s="19"/>
      <c r="L13" s="27"/>
      <c r="M13" s="27"/>
      <c r="N13" s="27"/>
      <c r="O13" s="18"/>
      <c r="P13" s="18"/>
      <c r="Q13" s="18"/>
    </row>
    <row r="14" spans="1:17" ht="12">
      <c r="A14" s="25" t="s">
        <v>74</v>
      </c>
      <c r="B14" s="26"/>
      <c r="C14" s="26"/>
      <c r="D14" s="26"/>
      <c r="E14" s="26"/>
      <c r="F14" s="5"/>
      <c r="G14" s="5"/>
      <c r="H14" s="5"/>
      <c r="I14" s="18"/>
      <c r="J14" s="18"/>
      <c r="K14" s="19"/>
      <c r="L14" s="27"/>
      <c r="M14" s="27"/>
      <c r="N14" s="27"/>
      <c r="O14" s="18">
        <v>22</v>
      </c>
      <c r="P14" s="18">
        <v>28</v>
      </c>
      <c r="Q14" s="18">
        <v>28</v>
      </c>
    </row>
    <row r="15" spans="1:17" ht="12">
      <c r="A15" s="16" t="s">
        <v>75</v>
      </c>
      <c r="B15" s="17"/>
      <c r="C15" s="17"/>
      <c r="D15" s="17"/>
      <c r="E15" s="17"/>
      <c r="F15" s="17"/>
      <c r="G15" s="5"/>
      <c r="H15" s="5"/>
      <c r="I15" s="18"/>
      <c r="J15" s="18"/>
      <c r="K15" s="19"/>
      <c r="L15" s="27"/>
      <c r="M15" s="27"/>
      <c r="N15" s="27"/>
      <c r="O15" s="22">
        <v>21</v>
      </c>
      <c r="P15" s="27"/>
      <c r="Q15" s="27"/>
    </row>
    <row r="16" spans="1:17" ht="12">
      <c r="A16" s="16" t="s">
        <v>20</v>
      </c>
      <c r="B16" s="20">
        <v>25</v>
      </c>
      <c r="C16" s="20">
        <v>28</v>
      </c>
      <c r="D16" s="20">
        <v>12</v>
      </c>
      <c r="E16" s="20">
        <v>14</v>
      </c>
      <c r="F16" s="20">
        <v>14</v>
      </c>
      <c r="G16" s="21">
        <v>14</v>
      </c>
      <c r="H16" s="21">
        <f>SUM(H18)</f>
        <v>7</v>
      </c>
      <c r="I16" s="22">
        <f>SUM(I18)</f>
        <v>12</v>
      </c>
      <c r="J16" s="22">
        <f>SUM(J18)</f>
        <v>12</v>
      </c>
      <c r="K16" s="23">
        <f>SUM(K18)</f>
        <v>10</v>
      </c>
      <c r="L16" s="28">
        <v>13</v>
      </c>
      <c r="M16" s="28">
        <f>M17+M18+M19</f>
        <v>7</v>
      </c>
      <c r="N16" s="28">
        <f>N17+N18+N19</f>
        <v>0</v>
      </c>
      <c r="O16" s="22">
        <f>SUM(O18)</f>
        <v>11</v>
      </c>
      <c r="P16" s="22">
        <f>SUM(P18)</f>
        <v>11</v>
      </c>
      <c r="Q16" s="22">
        <f>SUM(Q18)</f>
        <v>15</v>
      </c>
    </row>
    <row r="17" spans="1:17" ht="12">
      <c r="A17" s="25" t="s">
        <v>21</v>
      </c>
      <c r="B17" s="26"/>
      <c r="C17" s="26"/>
      <c r="D17" s="26"/>
      <c r="E17" s="26"/>
      <c r="F17" s="5"/>
      <c r="G17" s="5"/>
      <c r="H17" s="5"/>
      <c r="I17" s="18"/>
      <c r="J17" s="18"/>
      <c r="K17" s="19"/>
      <c r="L17" s="27"/>
      <c r="M17" s="27"/>
      <c r="N17" s="27"/>
      <c r="O17" s="18"/>
      <c r="P17" s="18"/>
      <c r="Q17" s="18"/>
    </row>
    <row r="18" spans="1:17" ht="12">
      <c r="A18" s="25" t="s">
        <v>22</v>
      </c>
      <c r="B18" s="26">
        <v>25</v>
      </c>
      <c r="C18" s="26">
        <v>28</v>
      </c>
      <c r="D18" s="26">
        <v>12</v>
      </c>
      <c r="E18" s="26">
        <v>14</v>
      </c>
      <c r="F18" s="5">
        <v>14</v>
      </c>
      <c r="G18" s="5">
        <v>14</v>
      </c>
      <c r="H18" s="5">
        <v>7</v>
      </c>
      <c r="I18" s="18">
        <v>12</v>
      </c>
      <c r="J18" s="18">
        <v>12</v>
      </c>
      <c r="K18" s="19">
        <v>10</v>
      </c>
      <c r="L18" s="1">
        <v>13</v>
      </c>
      <c r="M18" s="1">
        <v>7</v>
      </c>
      <c r="N18" s="1">
        <v>0</v>
      </c>
      <c r="O18" s="18">
        <v>11</v>
      </c>
      <c r="P18" s="18">
        <v>11</v>
      </c>
      <c r="Q18" s="18">
        <v>15</v>
      </c>
    </row>
    <row r="19" spans="1:17" ht="12">
      <c r="A19" s="25" t="s">
        <v>23</v>
      </c>
      <c r="B19" s="26"/>
      <c r="C19" s="26"/>
      <c r="D19" s="26"/>
      <c r="E19" s="26"/>
      <c r="F19" s="5"/>
      <c r="G19" s="5"/>
      <c r="H19" s="5"/>
      <c r="I19" s="18"/>
      <c r="J19" s="18"/>
      <c r="K19" s="19"/>
      <c r="L19" s="27"/>
      <c r="M19" s="27"/>
      <c r="N19" s="27"/>
      <c r="O19" s="18"/>
      <c r="P19" s="18"/>
      <c r="Q19" s="18"/>
    </row>
    <row r="20" spans="1:17" ht="12">
      <c r="A20" s="16" t="s">
        <v>24</v>
      </c>
      <c r="B20" s="20"/>
      <c r="C20" s="20"/>
      <c r="D20" s="20"/>
      <c r="E20" s="20"/>
      <c r="F20" s="20"/>
      <c r="G20" s="5"/>
      <c r="H20" s="5"/>
      <c r="I20" s="18"/>
      <c r="J20" s="18"/>
      <c r="K20" s="19"/>
      <c r="L20" s="27"/>
      <c r="M20" s="27"/>
      <c r="N20" s="27"/>
      <c r="O20" s="18"/>
      <c r="P20" s="18"/>
      <c r="Q20" s="18"/>
    </row>
    <row r="21" spans="1:17" ht="12">
      <c r="A21" s="25" t="s">
        <v>25</v>
      </c>
      <c r="B21" s="26"/>
      <c r="C21" s="26"/>
      <c r="D21" s="26"/>
      <c r="E21" s="26"/>
      <c r="F21" s="5"/>
      <c r="G21" s="5"/>
      <c r="H21" s="5"/>
      <c r="I21" s="18"/>
      <c r="J21" s="18"/>
      <c r="K21" s="19"/>
      <c r="L21" s="27"/>
      <c r="M21" s="27"/>
      <c r="N21" s="27"/>
      <c r="O21" s="18"/>
      <c r="P21" s="18"/>
      <c r="Q21" s="18"/>
    </row>
    <row r="22" spans="1:17" ht="12">
      <c r="A22" s="25" t="s">
        <v>26</v>
      </c>
      <c r="B22" s="26"/>
      <c r="C22" s="26"/>
      <c r="D22" s="26"/>
      <c r="E22" s="26"/>
      <c r="F22" s="5"/>
      <c r="G22" s="5"/>
      <c r="H22" s="5"/>
      <c r="I22" s="18"/>
      <c r="J22" s="18"/>
      <c r="K22" s="19"/>
      <c r="L22" s="27"/>
      <c r="M22" s="27"/>
      <c r="N22" s="27"/>
      <c r="O22" s="18"/>
      <c r="P22" s="18"/>
      <c r="Q22" s="18"/>
    </row>
    <row r="23" spans="1:17" ht="12">
      <c r="A23" s="16" t="s">
        <v>27</v>
      </c>
      <c r="B23" s="20">
        <v>95</v>
      </c>
      <c r="C23" s="20">
        <v>31</v>
      </c>
      <c r="D23" s="20">
        <v>30</v>
      </c>
      <c r="E23" s="20">
        <v>31</v>
      </c>
      <c r="F23" s="20">
        <v>31</v>
      </c>
      <c r="G23" s="21">
        <v>30</v>
      </c>
      <c r="H23" s="21">
        <f>SUM(H25)</f>
        <v>31</v>
      </c>
      <c r="I23" s="22">
        <f>SUM(I25)</f>
        <v>24</v>
      </c>
      <c r="J23" s="22">
        <f>SUM(J25)</f>
        <v>22</v>
      </c>
      <c r="K23" s="23">
        <f>SUM(K25)</f>
        <v>18</v>
      </c>
      <c r="L23" s="28">
        <v>22</v>
      </c>
      <c r="M23" s="28">
        <f>M24+M25</f>
        <v>24</v>
      </c>
      <c r="N23" s="28">
        <f>N24+N25</f>
        <v>24</v>
      </c>
      <c r="O23" s="22">
        <f>SUM(O25)</f>
        <v>19</v>
      </c>
      <c r="P23" s="22">
        <f>SUM(P25)</f>
        <v>22</v>
      </c>
      <c r="Q23" s="22">
        <f>SUM(Q25)</f>
        <v>22</v>
      </c>
    </row>
    <row r="24" spans="1:17" ht="12">
      <c r="A24" s="25" t="s">
        <v>28</v>
      </c>
      <c r="B24" s="26"/>
      <c r="C24" s="26"/>
      <c r="D24" s="26"/>
      <c r="E24" s="26"/>
      <c r="F24" s="5"/>
      <c r="G24" s="5"/>
      <c r="H24" s="5"/>
      <c r="I24" s="18"/>
      <c r="J24" s="18"/>
      <c r="K24" s="19"/>
      <c r="L24" s="27"/>
      <c r="M24" s="27"/>
      <c r="N24" s="27"/>
      <c r="O24" s="18"/>
      <c r="P24" s="18"/>
      <c r="Q24" s="18"/>
    </row>
    <row r="25" spans="1:17" ht="12">
      <c r="A25" s="25" t="s">
        <v>76</v>
      </c>
      <c r="B25" s="26">
        <v>95</v>
      </c>
      <c r="C25" s="26">
        <v>31</v>
      </c>
      <c r="D25" s="26">
        <v>30</v>
      </c>
      <c r="E25" s="26">
        <v>31</v>
      </c>
      <c r="F25" s="5">
        <v>31</v>
      </c>
      <c r="G25" s="5">
        <v>30</v>
      </c>
      <c r="H25" s="5">
        <v>31</v>
      </c>
      <c r="I25" s="18">
        <v>24</v>
      </c>
      <c r="J25" s="18">
        <v>22</v>
      </c>
      <c r="K25" s="19">
        <v>18</v>
      </c>
      <c r="L25" s="1">
        <v>22</v>
      </c>
      <c r="M25" s="1">
        <v>24</v>
      </c>
      <c r="N25" s="1">
        <v>24</v>
      </c>
      <c r="O25" s="18">
        <v>19</v>
      </c>
      <c r="P25" s="18">
        <v>22</v>
      </c>
      <c r="Q25" s="18">
        <v>22</v>
      </c>
    </row>
    <row r="26" spans="1:17" ht="12">
      <c r="A26" s="16" t="s">
        <v>29</v>
      </c>
      <c r="B26" s="20">
        <v>52</v>
      </c>
      <c r="C26" s="20">
        <v>55</v>
      </c>
      <c r="D26" s="20">
        <v>38</v>
      </c>
      <c r="E26" s="20">
        <v>36</v>
      </c>
      <c r="F26" s="20">
        <v>36</v>
      </c>
      <c r="G26" s="21">
        <v>37</v>
      </c>
      <c r="H26" s="21">
        <f>SUM(H27)</f>
        <v>45</v>
      </c>
      <c r="I26" s="22">
        <f>SUM(I27)</f>
        <v>47</v>
      </c>
      <c r="J26" s="22">
        <f>SUM(J27)</f>
        <v>37</v>
      </c>
      <c r="K26" s="23">
        <f>SUM(K27)</f>
        <v>39</v>
      </c>
      <c r="L26" s="28">
        <v>33</v>
      </c>
      <c r="M26" s="28">
        <f>M27+M28</f>
        <v>42</v>
      </c>
      <c r="N26" s="28">
        <f>N27+N28</f>
        <v>36</v>
      </c>
      <c r="O26" s="22">
        <f>SUM(O27)</f>
        <v>43</v>
      </c>
      <c r="P26" s="22">
        <f>SUM(P27)</f>
        <v>43</v>
      </c>
      <c r="Q26" s="22">
        <f>SUM(Q27)</f>
        <v>48</v>
      </c>
    </row>
    <row r="27" spans="1:17" ht="12">
      <c r="A27" s="25" t="s">
        <v>30</v>
      </c>
      <c r="B27" s="26">
        <v>52</v>
      </c>
      <c r="C27" s="26">
        <v>55</v>
      </c>
      <c r="D27" s="26">
        <v>38</v>
      </c>
      <c r="E27" s="26">
        <v>36</v>
      </c>
      <c r="F27" s="5">
        <v>36</v>
      </c>
      <c r="G27" s="5">
        <v>37</v>
      </c>
      <c r="H27" s="5">
        <v>45</v>
      </c>
      <c r="I27" s="18">
        <v>47</v>
      </c>
      <c r="J27" s="18">
        <v>37</v>
      </c>
      <c r="K27" s="19">
        <v>39</v>
      </c>
      <c r="L27" s="1">
        <v>33</v>
      </c>
      <c r="M27" s="1">
        <v>42</v>
      </c>
      <c r="N27" s="1">
        <v>36</v>
      </c>
      <c r="O27" s="18">
        <v>43</v>
      </c>
      <c r="P27" s="18">
        <v>43</v>
      </c>
      <c r="Q27" s="18">
        <v>48</v>
      </c>
    </row>
    <row r="28" spans="1:17" ht="12">
      <c r="A28" s="25" t="s">
        <v>31</v>
      </c>
      <c r="B28" s="26"/>
      <c r="C28" s="26"/>
      <c r="D28" s="26"/>
      <c r="E28" s="26"/>
      <c r="F28" s="5"/>
      <c r="G28" s="5"/>
      <c r="H28" s="5"/>
      <c r="I28" s="18"/>
      <c r="J28" s="18"/>
      <c r="K28" s="19"/>
      <c r="L28" s="19"/>
      <c r="M28" s="19"/>
      <c r="N28" s="19"/>
      <c r="O28" s="18"/>
      <c r="P28" s="18"/>
      <c r="Q28" s="18"/>
    </row>
    <row r="29" spans="1:17" ht="12">
      <c r="A29" s="29" t="s">
        <v>32</v>
      </c>
      <c r="B29" s="30">
        <v>354</v>
      </c>
      <c r="C29" s="30">
        <v>303</v>
      </c>
      <c r="D29" s="30">
        <v>229</v>
      </c>
      <c r="E29" s="30">
        <v>239</v>
      </c>
      <c r="F29" s="30">
        <v>239</v>
      </c>
      <c r="G29" s="31">
        <f aca="true" t="shared" si="0" ref="G29:N29">+G5+G9+G16+G23+G26</f>
        <v>238</v>
      </c>
      <c r="H29" s="31">
        <f t="shared" si="0"/>
        <v>221</v>
      </c>
      <c r="I29" s="32">
        <f t="shared" si="0"/>
        <v>231</v>
      </c>
      <c r="J29" s="32">
        <f t="shared" si="0"/>
        <v>231</v>
      </c>
      <c r="K29" s="33">
        <f t="shared" si="0"/>
        <v>228</v>
      </c>
      <c r="L29" s="33">
        <f t="shared" si="0"/>
        <v>237</v>
      </c>
      <c r="M29" s="33">
        <f t="shared" si="0"/>
        <v>238</v>
      </c>
      <c r="N29" s="33">
        <f t="shared" si="0"/>
        <v>188</v>
      </c>
      <c r="O29" s="32">
        <f>+O5+O9+O12+O15+O16+O23+O26</f>
        <v>279</v>
      </c>
      <c r="P29" s="32">
        <f>+P5+P9+P12+P15+P16+P23+P26</f>
        <v>255</v>
      </c>
      <c r="Q29" s="32">
        <f>+Q5+Q9+Q12+Q15+Q16+Q23+Q26</f>
        <v>333</v>
      </c>
    </row>
    <row r="30" spans="1:17" ht="12.75">
      <c r="A30" s="54" t="s">
        <v>78</v>
      </c>
      <c r="B30" s="36"/>
      <c r="C30" s="36"/>
      <c r="D30" s="36"/>
      <c r="E30" s="36"/>
      <c r="F30" s="36"/>
      <c r="G30" s="37"/>
      <c r="H30" s="37"/>
      <c r="I30" s="38"/>
      <c r="J30" s="38"/>
      <c r="K30" s="39"/>
      <c r="L30" s="39"/>
      <c r="M30" s="39"/>
      <c r="N30" s="39"/>
      <c r="O30" s="38"/>
      <c r="P30" s="38"/>
      <c r="Q30" s="38"/>
    </row>
    <row r="31" spans="1:17" ht="12">
      <c r="A31" s="34" t="s">
        <v>33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2">
      <c r="A32" s="34" t="s">
        <v>34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2">
      <c r="A33" s="34" t="s">
        <v>41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2">
      <c r="A34" s="34" t="s">
        <v>43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2">
      <c r="A35" s="34" t="s">
        <v>47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2">
      <c r="A36" s="35" t="s">
        <v>35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  <headerFooter alignWithMargins="0">
    <oddHeader>&amp;R&amp;F</oddHeader>
    <oddFooter>&amp;LComune di Bologna - Dipartimento Programmazione</oddFooter>
  </headerFooter>
  <ignoredErrors>
    <ignoredError sqref="H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Candida Ranalli</cp:lastModifiedBy>
  <cp:lastPrinted>2016-02-23T07:51:09Z</cp:lastPrinted>
  <dcterms:created xsi:type="dcterms:W3CDTF">2010-03-03T10:48:17Z</dcterms:created>
  <dcterms:modified xsi:type="dcterms:W3CDTF">2024-03-28T12:56:07Z</dcterms:modified>
  <cp:category/>
  <cp:version/>
  <cp:contentType/>
  <cp:contentStatus/>
</cp:coreProperties>
</file>