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970" windowHeight="6585" activeTab="0"/>
  </bookViews>
  <sheets>
    <sheet name="Tavola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'Tavola'!$A$1:$Q$47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av.4.3">'[1]Tavola'!$A$2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<sst xmlns="http://schemas.openxmlformats.org/spreadsheetml/2006/main" count="82" uniqueCount="62">
  <si>
    <t>Anni</t>
  </si>
  <si>
    <t>scolastici</t>
  </si>
  <si>
    <t>Ginnasi</t>
  </si>
  <si>
    <t>e  Licei</t>
  </si>
  <si>
    <t>1999-2000</t>
  </si>
  <si>
    <t>2000-2001</t>
  </si>
  <si>
    <t>(1)</t>
  </si>
  <si>
    <t>2001-2002</t>
  </si>
  <si>
    <t>2002-2003</t>
  </si>
  <si>
    <t>Istruzione</t>
  </si>
  <si>
    <t>(2)</t>
  </si>
  <si>
    <t>2003-2004</t>
  </si>
  <si>
    <t>Maschi e femmine</t>
  </si>
  <si>
    <t xml:space="preserve">Totale </t>
  </si>
  <si>
    <t>2004-2005</t>
  </si>
  <si>
    <t>2005-2006</t>
  </si>
  <si>
    <t>alunni  di</t>
  </si>
  <si>
    <t>Istituti</t>
  </si>
  <si>
    <t>tecnici</t>
  </si>
  <si>
    <t>professionali</t>
  </si>
  <si>
    <t>2006-2007</t>
  </si>
  <si>
    <t>Totale istituti</t>
  </si>
  <si>
    <t>Totale</t>
  </si>
  <si>
    <t>generale</t>
  </si>
  <si>
    <t>alunni</t>
  </si>
  <si>
    <t>istituti</t>
  </si>
  <si>
    <t>autonomi (3)</t>
  </si>
  <si>
    <t>pubblici</t>
  </si>
  <si>
    <t>Istituti pubblici</t>
  </si>
  <si>
    <t>Istituti autonomi</t>
  </si>
  <si>
    <t>2007-2008</t>
  </si>
  <si>
    <t>artistica</t>
  </si>
  <si>
    <t>2008-2009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</si>
  <si>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</si>
  <si>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</si>
  <si>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</si>
  <si>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</si>
  <si>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</si>
  <si>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</si>
  <si>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</si>
  <si>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</si>
  <si>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</si>
  <si>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</si>
  <si>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</si>
  <si>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</si>
  <si>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</si>
  <si>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</si>
  <si>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</si>
  <si>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</si>
  <si>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</si>
  <si>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</si>
  <si>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* Dati provvisori.</t>
  </si>
  <si>
    <t>Scuole secondarie di 2° grado. Alunni iscritti per tipo di istituto.</t>
  </si>
  <si>
    <t>2017-2018</t>
  </si>
  <si>
    <t>(2) Comprende anche l'Istituto  Magistrale fino all'anno scolastico 1999-2000. Dall'a.s. 2015/6 al 2017/8 comprende anche la succursale del Liceo Da Vinci di Casalecchio di Reno, ubicata nel territorio comunale bolognese.</t>
  </si>
  <si>
    <t>2018-2019</t>
  </si>
  <si>
    <t>2019-2020</t>
  </si>
  <si>
    <t>(1) Situazione a inizio anno scolastico. Per gli anni 2018/9 e 2019/20 la situazione è a inizio febbraio e quindi le differenze possono essere imputate ai ritiri in corso d'anno.</t>
  </si>
  <si>
    <t>2020-2021</t>
  </si>
  <si>
    <t>2021-2022</t>
  </si>
  <si>
    <t>2022-2023</t>
  </si>
  <si>
    <t>dall'anno scolastico 1989-1990 al 2022-2023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</si>
</sst>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\(\1\)"/>
    <numFmt numFmtId="194" formatCode="\(\2\)"/>
    <numFmt numFmtId="195" formatCode="\(\1\)General"/>
    <numFmt numFmtId="196" formatCode="\(\3\)"/>
    <numFmt numFmtId="197" formatCode="\(\4\)"/>
    <numFmt numFmtId="198" formatCode="\ \ \ \ \ \ \ \ \ \ \ \ \ \ \ \ \ \ @"/>
    <numFmt numFmtId="199" formatCode="\ \ \ @"/>
    <numFmt numFmtId="200" formatCode="#,##0.000"/>
    <numFmt numFmtId="201" formatCode="#,##0.0"/>
    <numFmt numFmtId="202" formatCode="0.0"/>
  </numFmts>
  <fonts count="54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Helvetica-Narrow"/>
      <family val="0"/>
    </font>
    <font>
      <u val="single"/>
      <sz val="9"/>
      <color indexed="20"/>
      <name val="Helvetica-Narrow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Helvetica-Narrow"/>
      <family val="0"/>
    </font>
    <font>
      <u val="single"/>
      <sz val="9"/>
      <color theme="11"/>
      <name val="Helvetica-Narrow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42" fillId="28" borderId="1" applyNumberFormat="0" applyAlignment="0" applyProtection="0"/>
    <xf numFmtId="4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44" fillId="20" borderId="7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45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vertical="top"/>
      <protection locked="0"/>
    </xf>
    <xf numFmtId="1" fontId="11" fillId="0" borderId="0" xfId="44" applyNumberFormat="1" applyFont="1" applyFill="1" applyBorder="1" applyAlignment="1" applyProtection="1" quotePrefix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192" fontId="10" fillId="0" borderId="0" xfId="44" applyNumberFormat="1" applyFont="1" applyFill="1" applyBorder="1" applyAlignment="1" applyProtection="1">
      <alignment/>
      <protection locked="0"/>
    </xf>
    <xf numFmtId="192" fontId="12" fillId="0" borderId="0" xfId="0" applyNumberFormat="1" applyFont="1" applyFill="1" applyBorder="1" applyAlignment="1" applyProtection="1">
      <alignment/>
      <protection locked="0"/>
    </xf>
    <xf numFmtId="192" fontId="12" fillId="0" borderId="12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92" fontId="12" fillId="0" borderId="5" xfId="0" applyNumberFormat="1" applyFont="1" applyFill="1" applyBorder="1" applyAlignment="1" applyProtection="1">
      <alignment horizontal="left"/>
      <protection locked="0"/>
    </xf>
    <xf numFmtId="192" fontId="12" fillId="0" borderId="0" xfId="45" applyNumberFormat="1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192" fontId="12" fillId="0" borderId="0" xfId="0" applyNumberFormat="1" applyFont="1" applyFill="1" applyAlignment="1" applyProtection="1">
      <alignment horizontal="left"/>
      <protection locked="0"/>
    </xf>
    <xf numFmtId="0" fontId="12" fillId="0" borderId="0" xfId="0" applyFont="1" applyFill="1" applyAlignment="1">
      <alignment horizontal="right"/>
    </xf>
    <xf numFmtId="0" fontId="12" fillId="0" borderId="5" xfId="45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0" xfId="45" applyNumberFormat="1" applyFont="1" applyBorder="1" applyAlignment="1" applyProtection="1">
      <alignment horizontal="right" vertical="center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Alignment="1">
      <alignment horizontal="right"/>
    </xf>
    <xf numFmtId="0" fontId="12" fillId="0" borderId="0" xfId="0" applyFont="1" applyFill="1" applyBorder="1" applyAlignment="1">
      <alignment vertical="top"/>
    </xf>
    <xf numFmtId="0" fontId="9" fillId="0" borderId="0" xfId="0" applyFont="1" applyFill="1" applyBorder="1" applyAlignment="1" applyProtection="1" quotePrefix="1">
      <alignment horizontal="right" vertical="top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12" xfId="0" applyFont="1" applyFill="1" applyBorder="1" applyAlignment="1">
      <alignment vertical="top"/>
    </xf>
    <xf numFmtId="0" fontId="12" fillId="0" borderId="12" xfId="0" applyFont="1" applyFill="1" applyBorder="1" applyAlignment="1" applyProtection="1">
      <alignment horizontal="right" vertical="top"/>
      <protection locked="0"/>
    </xf>
    <xf numFmtId="0" fontId="12" fillId="0" borderId="12" xfId="0" applyFont="1" applyFill="1" applyBorder="1" applyAlignment="1">
      <alignment horizontal="right"/>
    </xf>
    <xf numFmtId="0" fontId="13" fillId="0" borderId="0" xfId="0" applyFont="1" applyFill="1" applyBorder="1" applyAlignment="1">
      <alignment vertical="top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vertical="top"/>
      <protection locked="0"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3" fontId="15" fillId="0" borderId="0" xfId="0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Alignment="1" applyProtection="1">
      <alignment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3" fontId="12" fillId="0" borderId="12" xfId="0" applyNumberFormat="1" applyFont="1" applyFill="1" applyBorder="1" applyAlignment="1" applyProtection="1">
      <alignment horizontal="right"/>
      <protection locked="0"/>
    </xf>
    <xf numFmtId="3" fontId="15" fillId="0" borderId="12" xfId="0" applyNumberFormat="1" applyFont="1" applyFill="1" applyBorder="1" applyAlignment="1" applyProtection="1">
      <alignment horizontal="right"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 horizontal="right"/>
      <protection locked="0"/>
    </xf>
    <xf numFmtId="192" fontId="10" fillId="0" borderId="0" xfId="44" applyNumberFormat="1" applyFont="1" applyFill="1" applyBorder="1" applyAlignment="1" applyProtection="1">
      <alignment horizontal="left"/>
      <protection locked="0"/>
    </xf>
    <xf numFmtId="192" fontId="12" fillId="0" borderId="13" xfId="45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>
      <alignment horizontal="center" vertical="top"/>
    </xf>
    <xf numFmtId="0" fontId="12" fillId="0" borderId="13" xfId="45" applyNumberFormat="1" applyFont="1" applyBorder="1" applyAlignment="1" applyProtection="1">
      <alignment horizontal="center" vertical="center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ida" xfId="44"/>
    <cellStyle name="Filo dida" xfId="45"/>
    <cellStyle name="Filo in testa cella" xfId="46"/>
    <cellStyle name="Input" xfId="47"/>
    <cellStyle name="Comma" xfId="48"/>
    <cellStyle name="Comma [0]" xfId="49"/>
    <cellStyle name="Neutrale" xfId="50"/>
    <cellStyle name="Nota" xfId="51"/>
    <cellStyle name="Note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Trattini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%20dati%20statistici\Tavole\Istruzione\Elementari\400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Riferimenti"/>
      <sheetName val="G01_Rif"/>
      <sheetName val="G01"/>
      <sheetName val="G02_Rif"/>
      <sheetName val="G02"/>
    </sheetNames>
    <sheetDataSet>
      <sheetData sheetId="0">
        <row r="2">
          <cell r="A2" t="str">
            <v>dall'anno scolastico 1990-91 al 2008-2009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zoomScalePageLayoutView="0" workbookViewId="0" topLeftCell="A1">
      <selection activeCell="T14" sqref="T14"/>
    </sheetView>
  </sheetViews>
  <sheetFormatPr defaultColWidth="10.625" defaultRowHeight="12"/>
  <cols>
    <col min="1" max="1" width="10.375" style="8" customWidth="1"/>
    <col min="2" max="2" width="9.875" style="6" customWidth="1"/>
    <col min="3" max="3" width="9.125" style="6" customWidth="1"/>
    <col min="4" max="5" width="11.75390625" style="6" customWidth="1"/>
    <col min="6" max="6" width="12.125" style="6" customWidth="1"/>
    <col min="7" max="7" width="1.25" style="6" customWidth="1"/>
    <col min="8" max="8" width="9.75390625" style="7" customWidth="1"/>
    <col min="9" max="9" width="9.75390625" style="1" customWidth="1"/>
    <col min="10" max="10" width="11.75390625" style="1" customWidth="1"/>
    <col min="11" max="11" width="12.125" style="1" customWidth="1"/>
    <col min="12" max="12" width="1.25" style="1" customWidth="1"/>
    <col min="13" max="14" width="10.625" style="1" customWidth="1"/>
    <col min="15" max="16" width="11.75390625" style="1" customWidth="1"/>
    <col min="17" max="16384" width="10.625" style="1" customWidth="1"/>
  </cols>
  <sheetData>
    <row r="1" spans="1:17" ht="19.5" customHeight="1">
      <c r="A1" s="60" t="s">
        <v>52</v>
      </c>
      <c r="B1" s="60"/>
      <c r="C1" s="60"/>
      <c r="D1" s="60"/>
      <c r="E1" s="60"/>
      <c r="F1" s="60"/>
      <c r="G1" s="60"/>
      <c r="H1" s="60"/>
      <c r="I1" s="10" t="s">
        <v>6</v>
      </c>
      <c r="J1" s="11"/>
      <c r="K1" s="11"/>
      <c r="L1" s="11"/>
      <c r="M1" s="11"/>
      <c r="N1" s="11"/>
      <c r="O1" s="11"/>
      <c r="P1" s="11"/>
      <c r="Q1" s="11"/>
    </row>
    <row r="2" spans="1:17" s="5" customFormat="1" ht="15" customHeight="1">
      <c r="A2" s="12" t="s">
        <v>61</v>
      </c>
      <c r="B2" s="13"/>
      <c r="C2" s="13"/>
      <c r="D2" s="13"/>
      <c r="E2" s="13"/>
      <c r="F2" s="13"/>
      <c r="G2" s="14"/>
      <c r="H2" s="15"/>
      <c r="I2" s="10"/>
      <c r="J2" s="15"/>
      <c r="K2" s="15"/>
      <c r="L2" s="15"/>
      <c r="M2" s="15"/>
      <c r="N2" s="15"/>
      <c r="O2" s="15"/>
      <c r="P2" s="15"/>
      <c r="Q2" s="15"/>
    </row>
    <row r="3" spans="1:17" s="2" customFormat="1" ht="12" customHeight="1">
      <c r="A3" s="16" t="s">
        <v>0</v>
      </c>
      <c r="B3" s="61" t="s">
        <v>28</v>
      </c>
      <c r="C3" s="61"/>
      <c r="D3" s="61"/>
      <c r="E3" s="61"/>
      <c r="F3" s="61"/>
      <c r="G3" s="17"/>
      <c r="H3" s="62" t="s">
        <v>29</v>
      </c>
      <c r="I3" s="62"/>
      <c r="J3" s="62"/>
      <c r="K3" s="62"/>
      <c r="L3" s="18"/>
      <c r="M3" s="64" t="s">
        <v>21</v>
      </c>
      <c r="N3" s="64"/>
      <c r="O3" s="64"/>
      <c r="P3" s="64"/>
      <c r="Q3" s="64"/>
    </row>
    <row r="4" spans="1:17" s="3" customFormat="1" ht="12" customHeight="1">
      <c r="A4" s="19" t="s">
        <v>1</v>
      </c>
      <c r="B4" s="20" t="s">
        <v>2</v>
      </c>
      <c r="C4" s="20" t="s">
        <v>17</v>
      </c>
      <c r="D4" s="20" t="s">
        <v>17</v>
      </c>
      <c r="E4" s="20" t="s">
        <v>9</v>
      </c>
      <c r="F4" s="21" t="s">
        <v>13</v>
      </c>
      <c r="G4" s="22"/>
      <c r="H4" s="20" t="s">
        <v>2</v>
      </c>
      <c r="I4" s="23" t="s">
        <v>17</v>
      </c>
      <c r="J4" s="24" t="s">
        <v>17</v>
      </c>
      <c r="K4" s="21" t="s">
        <v>13</v>
      </c>
      <c r="L4" s="25"/>
      <c r="M4" s="20" t="s">
        <v>2</v>
      </c>
      <c r="N4" s="24" t="s">
        <v>17</v>
      </c>
      <c r="O4" s="24" t="s">
        <v>17</v>
      </c>
      <c r="P4" s="20" t="s">
        <v>9</v>
      </c>
      <c r="Q4" s="24" t="s">
        <v>22</v>
      </c>
    </row>
    <row r="5" spans="1:17" s="3" customFormat="1" ht="12" customHeight="1">
      <c r="A5" s="26"/>
      <c r="B5" s="27" t="s">
        <v>3</v>
      </c>
      <c r="C5" s="20" t="s">
        <v>18</v>
      </c>
      <c r="D5" s="28" t="s">
        <v>19</v>
      </c>
      <c r="E5" s="28" t="s">
        <v>31</v>
      </c>
      <c r="F5" s="29" t="s">
        <v>16</v>
      </c>
      <c r="G5" s="30"/>
      <c r="H5" s="27" t="s">
        <v>3</v>
      </c>
      <c r="I5" s="24" t="s">
        <v>18</v>
      </c>
      <c r="J5" s="24" t="s">
        <v>19</v>
      </c>
      <c r="K5" s="29" t="s">
        <v>16</v>
      </c>
      <c r="L5" s="29"/>
      <c r="M5" s="27" t="s">
        <v>3</v>
      </c>
      <c r="N5" s="24" t="s">
        <v>18</v>
      </c>
      <c r="O5" s="24" t="s">
        <v>19</v>
      </c>
      <c r="P5" s="28" t="s">
        <v>31</v>
      </c>
      <c r="Q5" s="24" t="s">
        <v>23</v>
      </c>
    </row>
    <row r="6" spans="1:24" s="4" customFormat="1" ht="12.75" customHeight="1">
      <c r="A6" s="31"/>
      <c r="B6" s="32" t="s">
        <v>10</v>
      </c>
      <c r="C6" s="20"/>
      <c r="D6" s="28"/>
      <c r="E6" s="28"/>
      <c r="F6" s="27" t="s">
        <v>25</v>
      </c>
      <c r="G6" s="33"/>
      <c r="H6" s="32" t="s">
        <v>10</v>
      </c>
      <c r="I6" s="34"/>
      <c r="J6" s="35"/>
      <c r="K6" s="27" t="s">
        <v>25</v>
      </c>
      <c r="L6" s="27"/>
      <c r="M6" s="32" t="s">
        <v>10</v>
      </c>
      <c r="N6" s="35"/>
      <c r="O6" s="35"/>
      <c r="P6" s="35"/>
      <c r="Q6" s="36" t="s">
        <v>24</v>
      </c>
      <c r="R6" s="9"/>
      <c r="S6" s="3"/>
      <c r="T6" s="3"/>
      <c r="U6" s="9"/>
      <c r="V6" s="3"/>
      <c r="W6" s="3"/>
      <c r="X6" s="9"/>
    </row>
    <row r="7" spans="1:24" s="4" customFormat="1" ht="12.75" customHeight="1">
      <c r="A7" s="37"/>
      <c r="B7" s="38"/>
      <c r="C7" s="38"/>
      <c r="D7" s="38"/>
      <c r="E7" s="38"/>
      <c r="F7" s="39" t="s">
        <v>27</v>
      </c>
      <c r="G7" s="40"/>
      <c r="H7" s="37"/>
      <c r="I7" s="41"/>
      <c r="J7" s="42"/>
      <c r="K7" s="39" t="s">
        <v>26</v>
      </c>
      <c r="L7" s="20"/>
      <c r="M7" s="42"/>
      <c r="N7" s="42"/>
      <c r="O7" s="42"/>
      <c r="P7" s="42"/>
      <c r="Q7" s="42"/>
      <c r="R7" s="9"/>
      <c r="S7" s="3"/>
      <c r="T7" s="3"/>
      <c r="U7" s="9"/>
      <c r="V7" s="3"/>
      <c r="W7" s="3"/>
      <c r="X7" s="9"/>
    </row>
    <row r="8" spans="1:24" s="4" customFormat="1" ht="12.75" customHeight="1">
      <c r="A8" s="63" t="s">
        <v>12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9"/>
      <c r="S8" s="3"/>
      <c r="T8" s="3"/>
      <c r="U8" s="9"/>
      <c r="V8" s="3"/>
      <c r="W8" s="3"/>
      <c r="X8" s="9"/>
    </row>
    <row r="9" spans="1:24" s="4" customFormat="1" ht="12.75" customHeight="1">
      <c r="A9" s="48" t="s">
        <v>60</v>
      </c>
      <c r="B9" s="44">
        <v>10404</v>
      </c>
      <c r="C9" s="44">
        <v>5667</v>
      </c>
      <c r="D9" s="44">
        <v>2824</v>
      </c>
      <c r="E9" s="44">
        <v>1566</v>
      </c>
      <c r="F9" s="44">
        <f aca="true" t="shared" si="0" ref="F9:F42">+B9+C9+D9+E9</f>
        <v>20461</v>
      </c>
      <c r="G9" s="45"/>
      <c r="H9" s="46">
        <v>1601</v>
      </c>
      <c r="I9" s="46">
        <v>217</v>
      </c>
      <c r="J9" s="46">
        <v>267</v>
      </c>
      <c r="K9" s="46">
        <f aca="true" t="shared" si="1" ref="K9:K30">H9+I9+J9</f>
        <v>2085</v>
      </c>
      <c r="L9" s="44"/>
      <c r="M9" s="46">
        <f>B9+H9</f>
        <v>12005</v>
      </c>
      <c r="N9" s="46">
        <f>C9+I9</f>
        <v>5884</v>
      </c>
      <c r="O9" s="46">
        <f>D9+J9</f>
        <v>3091</v>
      </c>
      <c r="P9" s="46">
        <f>E9</f>
        <v>1566</v>
      </c>
      <c r="Q9" s="46">
        <f>K9+F9</f>
        <v>22546</v>
      </c>
      <c r="R9" s="9"/>
      <c r="S9" s="3"/>
      <c r="T9" s="3"/>
      <c r="U9" s="9"/>
      <c r="V9" s="3"/>
      <c r="W9" s="3"/>
      <c r="X9" s="9"/>
    </row>
    <row r="10" spans="1:24" s="4" customFormat="1" ht="12.75" customHeight="1">
      <c r="A10" s="48" t="s">
        <v>59</v>
      </c>
      <c r="B10" s="44">
        <v>10457</v>
      </c>
      <c r="C10" s="44">
        <v>5944</v>
      </c>
      <c r="D10" s="44">
        <v>2801</v>
      </c>
      <c r="E10" s="44">
        <v>1426</v>
      </c>
      <c r="F10" s="44">
        <f t="shared" si="0"/>
        <v>20628</v>
      </c>
      <c r="G10" s="45"/>
      <c r="H10" s="46">
        <v>1519</v>
      </c>
      <c r="I10" s="46">
        <v>198</v>
      </c>
      <c r="J10" s="46">
        <v>278</v>
      </c>
      <c r="K10" s="46">
        <f t="shared" si="1"/>
        <v>1995</v>
      </c>
      <c r="L10" s="44"/>
      <c r="M10" s="46">
        <f aca="true" t="shared" si="2" ref="M10:M19">B10+H10</f>
        <v>11976</v>
      </c>
      <c r="N10" s="46">
        <f aca="true" t="shared" si="3" ref="N10:N19">C10+I10</f>
        <v>6142</v>
      </c>
      <c r="O10" s="46">
        <f aca="true" t="shared" si="4" ref="O10:O19">D10+J10</f>
        <v>3079</v>
      </c>
      <c r="P10" s="46">
        <f aca="true" t="shared" si="5" ref="P10:P22">E10</f>
        <v>1426</v>
      </c>
      <c r="Q10" s="46">
        <f aca="true" t="shared" si="6" ref="Q10:Q21">K10+F10</f>
        <v>22623</v>
      </c>
      <c r="R10" s="9"/>
      <c r="S10" s="3"/>
      <c r="T10" s="3"/>
      <c r="U10" s="9"/>
      <c r="V10" s="3"/>
      <c r="W10" s="3"/>
      <c r="X10" s="9"/>
    </row>
    <row r="11" spans="1:24" s="4" customFormat="1" ht="12.75" customHeight="1">
      <c r="A11" s="48" t="s">
        <v>58</v>
      </c>
      <c r="B11" s="44">
        <v>10590</v>
      </c>
      <c r="C11" s="44">
        <v>6065</v>
      </c>
      <c r="D11" s="44">
        <v>2715</v>
      </c>
      <c r="E11" s="44">
        <v>1252</v>
      </c>
      <c r="F11" s="44">
        <f t="shared" si="0"/>
        <v>20622</v>
      </c>
      <c r="G11" s="45"/>
      <c r="H11" s="46">
        <v>1415</v>
      </c>
      <c r="I11" s="46">
        <v>188</v>
      </c>
      <c r="J11" s="46">
        <v>266</v>
      </c>
      <c r="K11" s="46">
        <f t="shared" si="1"/>
        <v>1869</v>
      </c>
      <c r="L11" s="44"/>
      <c r="M11" s="46">
        <f t="shared" si="2"/>
        <v>12005</v>
      </c>
      <c r="N11" s="46">
        <f t="shared" si="3"/>
        <v>6253</v>
      </c>
      <c r="O11" s="46">
        <f t="shared" si="4"/>
        <v>2981</v>
      </c>
      <c r="P11" s="46">
        <f t="shared" si="5"/>
        <v>1252</v>
      </c>
      <c r="Q11" s="46">
        <f t="shared" si="6"/>
        <v>22491</v>
      </c>
      <c r="R11" s="9"/>
      <c r="S11" s="3"/>
      <c r="T11" s="3"/>
      <c r="U11" s="9"/>
      <c r="V11" s="3"/>
      <c r="W11" s="3"/>
      <c r="X11" s="9"/>
    </row>
    <row r="12" spans="1:24" s="4" customFormat="1" ht="12.75" customHeight="1">
      <c r="A12" s="48" t="s">
        <v>56</v>
      </c>
      <c r="B12" s="44">
        <v>10264</v>
      </c>
      <c r="C12" s="44">
        <v>5801</v>
      </c>
      <c r="D12" s="44">
        <v>2685</v>
      </c>
      <c r="E12" s="44">
        <v>1214</v>
      </c>
      <c r="F12" s="44">
        <f t="shared" si="0"/>
        <v>19964</v>
      </c>
      <c r="G12" s="45"/>
      <c r="H12" s="46">
        <v>1345</v>
      </c>
      <c r="I12" s="46">
        <v>185</v>
      </c>
      <c r="J12" s="46">
        <v>260</v>
      </c>
      <c r="K12" s="46">
        <f t="shared" si="1"/>
        <v>1790</v>
      </c>
      <c r="L12" s="44"/>
      <c r="M12" s="46">
        <f t="shared" si="2"/>
        <v>11609</v>
      </c>
      <c r="N12" s="46">
        <f t="shared" si="3"/>
        <v>5986</v>
      </c>
      <c r="O12" s="46">
        <f t="shared" si="4"/>
        <v>2945</v>
      </c>
      <c r="P12" s="46">
        <f t="shared" si="5"/>
        <v>1214</v>
      </c>
      <c r="Q12" s="46">
        <f t="shared" si="6"/>
        <v>21754</v>
      </c>
      <c r="R12" s="9"/>
      <c r="S12" s="3"/>
      <c r="T12" s="3"/>
      <c r="U12" s="9"/>
      <c r="V12" s="3"/>
      <c r="W12" s="3"/>
      <c r="X12" s="9"/>
    </row>
    <row r="13" spans="1:24" s="3" customFormat="1" ht="11.25" customHeight="1">
      <c r="A13" s="48" t="s">
        <v>55</v>
      </c>
      <c r="B13" s="44">
        <v>10255</v>
      </c>
      <c r="C13" s="44">
        <v>5348</v>
      </c>
      <c r="D13" s="44">
        <v>2451</v>
      </c>
      <c r="E13" s="44">
        <v>1235</v>
      </c>
      <c r="F13" s="44">
        <f t="shared" si="0"/>
        <v>19289</v>
      </c>
      <c r="G13" s="45"/>
      <c r="H13" s="46">
        <v>1238</v>
      </c>
      <c r="I13" s="46">
        <v>184</v>
      </c>
      <c r="J13" s="46">
        <v>257</v>
      </c>
      <c r="K13" s="46">
        <f t="shared" si="1"/>
        <v>1679</v>
      </c>
      <c r="L13" s="44"/>
      <c r="M13" s="46">
        <f t="shared" si="2"/>
        <v>11493</v>
      </c>
      <c r="N13" s="46">
        <f t="shared" si="3"/>
        <v>5532</v>
      </c>
      <c r="O13" s="46">
        <f t="shared" si="4"/>
        <v>2708</v>
      </c>
      <c r="P13" s="46">
        <f t="shared" si="5"/>
        <v>1235</v>
      </c>
      <c r="Q13" s="46">
        <f t="shared" si="6"/>
        <v>20968</v>
      </c>
      <c r="R13" s="9"/>
      <c r="U13" s="9"/>
      <c r="X13" s="9"/>
    </row>
    <row r="14" spans="1:24" s="3" customFormat="1" ht="11.25" customHeight="1">
      <c r="A14" s="48" t="s">
        <v>53</v>
      </c>
      <c r="B14" s="44">
        <v>10630</v>
      </c>
      <c r="C14" s="44">
        <v>5549</v>
      </c>
      <c r="D14" s="44">
        <v>2608</v>
      </c>
      <c r="E14" s="44">
        <v>1249</v>
      </c>
      <c r="F14" s="44">
        <f t="shared" si="0"/>
        <v>20036</v>
      </c>
      <c r="G14" s="45"/>
      <c r="H14" s="46">
        <v>1072</v>
      </c>
      <c r="I14" s="46">
        <v>158</v>
      </c>
      <c r="J14" s="46">
        <v>268</v>
      </c>
      <c r="K14" s="46">
        <f t="shared" si="1"/>
        <v>1498</v>
      </c>
      <c r="L14" s="44"/>
      <c r="M14" s="46">
        <f t="shared" si="2"/>
        <v>11702</v>
      </c>
      <c r="N14" s="46">
        <f t="shared" si="3"/>
        <v>5707</v>
      </c>
      <c r="O14" s="46">
        <f t="shared" si="4"/>
        <v>2876</v>
      </c>
      <c r="P14" s="46">
        <f t="shared" si="5"/>
        <v>1249</v>
      </c>
      <c r="Q14" s="46">
        <f t="shared" si="6"/>
        <v>21534</v>
      </c>
      <c r="R14" s="9"/>
      <c r="U14" s="9"/>
      <c r="X14" s="9"/>
    </row>
    <row r="15" spans="1:24" s="3" customFormat="1" ht="11.25" customHeight="1">
      <c r="A15" s="48" t="s">
        <v>50</v>
      </c>
      <c r="B15" s="44">
        <v>10547</v>
      </c>
      <c r="C15" s="44">
        <v>5540</v>
      </c>
      <c r="D15" s="44">
        <v>2757</v>
      </c>
      <c r="E15" s="44">
        <v>1237</v>
      </c>
      <c r="F15" s="44">
        <f t="shared" si="0"/>
        <v>20081</v>
      </c>
      <c r="G15" s="45"/>
      <c r="H15" s="46">
        <v>1139</v>
      </c>
      <c r="I15" s="46">
        <v>132</v>
      </c>
      <c r="J15" s="46">
        <v>260</v>
      </c>
      <c r="K15" s="46">
        <f t="shared" si="1"/>
        <v>1531</v>
      </c>
      <c r="L15" s="44"/>
      <c r="M15" s="46">
        <f t="shared" si="2"/>
        <v>11686</v>
      </c>
      <c r="N15" s="46">
        <f t="shared" si="3"/>
        <v>5672</v>
      </c>
      <c r="O15" s="46">
        <f t="shared" si="4"/>
        <v>3017</v>
      </c>
      <c r="P15" s="46">
        <f t="shared" si="5"/>
        <v>1237</v>
      </c>
      <c r="Q15" s="46">
        <f t="shared" si="6"/>
        <v>21612</v>
      </c>
      <c r="R15" s="9"/>
      <c r="U15" s="9"/>
      <c r="X15" s="9"/>
    </row>
    <row r="16" spans="1:24" s="3" customFormat="1" ht="11.25" customHeight="1">
      <c r="A16" s="48" t="s">
        <v>49</v>
      </c>
      <c r="B16" s="44">
        <v>10249</v>
      </c>
      <c r="C16" s="44">
        <v>5230</v>
      </c>
      <c r="D16" s="44">
        <v>2852</v>
      </c>
      <c r="E16" s="44">
        <v>1204</v>
      </c>
      <c r="F16" s="44">
        <f t="shared" si="0"/>
        <v>19535</v>
      </c>
      <c r="G16" s="45"/>
      <c r="H16" s="46">
        <v>1264</v>
      </c>
      <c r="I16" s="46">
        <v>104</v>
      </c>
      <c r="J16" s="46">
        <v>265</v>
      </c>
      <c r="K16" s="46">
        <f t="shared" si="1"/>
        <v>1633</v>
      </c>
      <c r="L16" s="44"/>
      <c r="M16" s="46">
        <f t="shared" si="2"/>
        <v>11513</v>
      </c>
      <c r="N16" s="46">
        <f t="shared" si="3"/>
        <v>5334</v>
      </c>
      <c r="O16" s="46">
        <f t="shared" si="4"/>
        <v>3117</v>
      </c>
      <c r="P16" s="46">
        <f t="shared" si="5"/>
        <v>1204</v>
      </c>
      <c r="Q16" s="46">
        <f t="shared" si="6"/>
        <v>21168</v>
      </c>
      <c r="R16" s="9"/>
      <c r="U16" s="9"/>
      <c r="X16" s="9"/>
    </row>
    <row r="17" spans="1:24" s="3" customFormat="1" ht="11.25" customHeight="1">
      <c r="A17" s="48" t="s">
        <v>48</v>
      </c>
      <c r="B17" s="44">
        <v>9406</v>
      </c>
      <c r="C17" s="44">
        <v>4983</v>
      </c>
      <c r="D17" s="44">
        <v>2925</v>
      </c>
      <c r="E17" s="44">
        <v>1162</v>
      </c>
      <c r="F17" s="44">
        <f t="shared" si="0"/>
        <v>18476</v>
      </c>
      <c r="G17" s="45"/>
      <c r="H17" s="46">
        <v>1322</v>
      </c>
      <c r="I17" s="46">
        <v>81</v>
      </c>
      <c r="J17" s="46">
        <v>281</v>
      </c>
      <c r="K17" s="46">
        <f t="shared" si="1"/>
        <v>1684</v>
      </c>
      <c r="L17" s="44"/>
      <c r="M17" s="46">
        <f t="shared" si="2"/>
        <v>10728</v>
      </c>
      <c r="N17" s="46">
        <f t="shared" si="3"/>
        <v>5064</v>
      </c>
      <c r="O17" s="46">
        <f t="shared" si="4"/>
        <v>3206</v>
      </c>
      <c r="P17" s="46">
        <f t="shared" si="5"/>
        <v>1162</v>
      </c>
      <c r="Q17" s="46">
        <f t="shared" si="6"/>
        <v>20160</v>
      </c>
      <c r="R17" s="9"/>
      <c r="U17" s="9"/>
      <c r="X17" s="9"/>
    </row>
    <row r="18" spans="1:24" s="3" customFormat="1" ht="11.25" customHeight="1">
      <c r="A18" s="48" t="s">
        <v>47</v>
      </c>
      <c r="B18" s="44">
        <v>8732</v>
      </c>
      <c r="C18" s="44">
        <v>4789</v>
      </c>
      <c r="D18" s="44">
        <v>2868</v>
      </c>
      <c r="E18" s="44">
        <v>1096</v>
      </c>
      <c r="F18" s="44">
        <f t="shared" si="0"/>
        <v>17485</v>
      </c>
      <c r="G18" s="45"/>
      <c r="H18" s="46">
        <v>1322</v>
      </c>
      <c r="I18" s="46">
        <v>70</v>
      </c>
      <c r="J18" s="46">
        <v>283</v>
      </c>
      <c r="K18" s="46">
        <f t="shared" si="1"/>
        <v>1675</v>
      </c>
      <c r="L18" s="44"/>
      <c r="M18" s="46">
        <f t="shared" si="2"/>
        <v>10054</v>
      </c>
      <c r="N18" s="46">
        <f t="shared" si="3"/>
        <v>4859</v>
      </c>
      <c r="O18" s="46">
        <f t="shared" si="4"/>
        <v>3151</v>
      </c>
      <c r="P18" s="46">
        <f t="shared" si="5"/>
        <v>1096</v>
      </c>
      <c r="Q18" s="46">
        <f t="shared" si="6"/>
        <v>19160</v>
      </c>
      <c r="R18" s="9"/>
      <c r="U18" s="9"/>
      <c r="X18" s="9"/>
    </row>
    <row r="19" spans="1:24" s="3" customFormat="1" ht="11.25" customHeight="1">
      <c r="A19" s="48" t="s">
        <v>46</v>
      </c>
      <c r="B19" s="44">
        <v>8504</v>
      </c>
      <c r="C19" s="44">
        <v>4691</v>
      </c>
      <c r="D19" s="44">
        <v>2857</v>
      </c>
      <c r="E19" s="44">
        <v>1047</v>
      </c>
      <c r="F19" s="44">
        <f t="shared" si="0"/>
        <v>17099</v>
      </c>
      <c r="G19" s="45"/>
      <c r="H19" s="46">
        <v>1397</v>
      </c>
      <c r="I19" s="46">
        <v>67</v>
      </c>
      <c r="J19" s="46">
        <v>284</v>
      </c>
      <c r="K19" s="46">
        <f t="shared" si="1"/>
        <v>1748</v>
      </c>
      <c r="L19" s="44"/>
      <c r="M19" s="46">
        <f t="shared" si="2"/>
        <v>9901</v>
      </c>
      <c r="N19" s="46">
        <f t="shared" si="3"/>
        <v>4758</v>
      </c>
      <c r="O19" s="46">
        <f t="shared" si="4"/>
        <v>3141</v>
      </c>
      <c r="P19" s="46">
        <f t="shared" si="5"/>
        <v>1047</v>
      </c>
      <c r="Q19" s="46">
        <f t="shared" si="6"/>
        <v>18847</v>
      </c>
      <c r="R19" s="9"/>
      <c r="U19" s="9"/>
      <c r="X19" s="9"/>
    </row>
    <row r="20" spans="1:24" s="3" customFormat="1" ht="11.25" customHeight="1">
      <c r="A20" s="48" t="s">
        <v>45</v>
      </c>
      <c r="B20" s="44">
        <v>8149</v>
      </c>
      <c r="C20" s="44">
        <v>4407</v>
      </c>
      <c r="D20" s="44">
        <v>2741</v>
      </c>
      <c r="E20" s="44">
        <v>1001</v>
      </c>
      <c r="F20" s="44">
        <f t="shared" si="0"/>
        <v>16298</v>
      </c>
      <c r="G20" s="45"/>
      <c r="H20" s="46">
        <v>1438</v>
      </c>
      <c r="I20" s="46">
        <v>158</v>
      </c>
      <c r="J20" s="46">
        <v>288</v>
      </c>
      <c r="K20" s="46">
        <f t="shared" si="1"/>
        <v>1884</v>
      </c>
      <c r="L20" s="44"/>
      <c r="M20" s="46">
        <f>H20+B20</f>
        <v>9587</v>
      </c>
      <c r="N20" s="46">
        <f>I20+C20</f>
        <v>4565</v>
      </c>
      <c r="O20" s="46">
        <f>J20+D20</f>
        <v>3029</v>
      </c>
      <c r="P20" s="46">
        <f t="shared" si="5"/>
        <v>1001</v>
      </c>
      <c r="Q20" s="46">
        <f t="shared" si="6"/>
        <v>18182</v>
      </c>
      <c r="R20" s="9"/>
      <c r="U20" s="9"/>
      <c r="X20" s="9"/>
    </row>
    <row r="21" spans="1:24" s="5" customFormat="1" ht="12" customHeight="1">
      <c r="A21" s="48" t="s">
        <v>44</v>
      </c>
      <c r="B21" s="44">
        <v>8319</v>
      </c>
      <c r="C21" s="44">
        <v>4412</v>
      </c>
      <c r="D21" s="44">
        <v>2841</v>
      </c>
      <c r="E21" s="44">
        <v>1034</v>
      </c>
      <c r="F21" s="44">
        <f t="shared" si="0"/>
        <v>16606</v>
      </c>
      <c r="G21" s="45"/>
      <c r="H21" s="46">
        <v>1447</v>
      </c>
      <c r="I21" s="46">
        <v>104</v>
      </c>
      <c r="J21" s="46">
        <v>293</v>
      </c>
      <c r="K21" s="46">
        <f t="shared" si="1"/>
        <v>1844</v>
      </c>
      <c r="L21" s="44"/>
      <c r="M21" s="46">
        <f aca="true" t="shared" si="7" ref="M21:O22">B21+H21</f>
        <v>9766</v>
      </c>
      <c r="N21" s="46">
        <f t="shared" si="7"/>
        <v>4516</v>
      </c>
      <c r="O21" s="46">
        <f t="shared" si="7"/>
        <v>3134</v>
      </c>
      <c r="P21" s="46">
        <f t="shared" si="5"/>
        <v>1034</v>
      </c>
      <c r="Q21" s="46">
        <f t="shared" si="6"/>
        <v>18450</v>
      </c>
      <c r="R21" s="9"/>
      <c r="S21" s="3"/>
      <c r="T21" s="3"/>
      <c r="U21" s="9"/>
      <c r="V21" s="3"/>
      <c r="W21" s="3"/>
      <c r="X21" s="9"/>
    </row>
    <row r="22" spans="1:24" s="5" customFormat="1" ht="12" customHeight="1">
      <c r="A22" s="48" t="s">
        <v>43</v>
      </c>
      <c r="B22" s="44">
        <v>7921</v>
      </c>
      <c r="C22" s="44">
        <v>4397</v>
      </c>
      <c r="D22" s="44">
        <v>2785</v>
      </c>
      <c r="E22" s="44">
        <v>992</v>
      </c>
      <c r="F22" s="44">
        <f t="shared" si="0"/>
        <v>16095</v>
      </c>
      <c r="G22" s="45"/>
      <c r="H22" s="46">
        <v>1411</v>
      </c>
      <c r="I22" s="46">
        <v>129</v>
      </c>
      <c r="J22" s="46">
        <v>274</v>
      </c>
      <c r="K22" s="46">
        <f t="shared" si="1"/>
        <v>1814</v>
      </c>
      <c r="L22" s="44"/>
      <c r="M22" s="46">
        <f t="shared" si="7"/>
        <v>9332</v>
      </c>
      <c r="N22" s="46">
        <f t="shared" si="7"/>
        <v>4526</v>
      </c>
      <c r="O22" s="46">
        <f t="shared" si="7"/>
        <v>3059</v>
      </c>
      <c r="P22" s="46">
        <f t="shared" si="5"/>
        <v>992</v>
      </c>
      <c r="Q22" s="46">
        <f>SUM(M22:P22)</f>
        <v>17909</v>
      </c>
      <c r="R22" s="9"/>
      <c r="S22" s="3"/>
      <c r="T22" s="3"/>
      <c r="U22" s="9"/>
      <c r="V22" s="3"/>
      <c r="W22" s="3"/>
      <c r="X22" s="9"/>
    </row>
    <row r="23" spans="1:24" s="5" customFormat="1" ht="12" customHeight="1">
      <c r="A23" s="48" t="s">
        <v>32</v>
      </c>
      <c r="B23" s="44">
        <v>7768</v>
      </c>
      <c r="C23" s="44">
        <v>4391</v>
      </c>
      <c r="D23" s="44">
        <v>2660</v>
      </c>
      <c r="E23" s="44">
        <v>1010</v>
      </c>
      <c r="F23" s="44">
        <f t="shared" si="0"/>
        <v>15829</v>
      </c>
      <c r="G23" s="45"/>
      <c r="H23" s="46">
        <v>1396</v>
      </c>
      <c r="I23" s="46">
        <v>120</v>
      </c>
      <c r="J23" s="46">
        <v>272</v>
      </c>
      <c r="K23" s="46">
        <f t="shared" si="1"/>
        <v>1788</v>
      </c>
      <c r="L23" s="44"/>
      <c r="M23" s="46">
        <f aca="true" t="shared" si="8" ref="M23:M42">+B23+H23</f>
        <v>9164</v>
      </c>
      <c r="N23" s="46">
        <f aca="true" t="shared" si="9" ref="N23:N42">+C23+I23</f>
        <v>4511</v>
      </c>
      <c r="O23" s="46">
        <f aca="true" t="shared" si="10" ref="O23:O42">+D23+J23</f>
        <v>2932</v>
      </c>
      <c r="P23" s="46">
        <f>+E23</f>
        <v>1010</v>
      </c>
      <c r="Q23" s="46">
        <f aca="true" t="shared" si="11" ref="Q23:Q42">+F23+K23</f>
        <v>17617</v>
      </c>
      <c r="R23" s="9"/>
      <c r="S23" s="3"/>
      <c r="T23" s="3"/>
      <c r="U23" s="9"/>
      <c r="V23" s="3"/>
      <c r="W23" s="3"/>
      <c r="X23" s="9"/>
    </row>
    <row r="24" spans="1:24" s="5" customFormat="1" ht="12" customHeight="1">
      <c r="A24" s="48" t="s">
        <v>30</v>
      </c>
      <c r="B24" s="44">
        <v>7725</v>
      </c>
      <c r="C24" s="44">
        <v>4455</v>
      </c>
      <c r="D24" s="44">
        <v>2586</v>
      </c>
      <c r="E24" s="44">
        <v>1062</v>
      </c>
      <c r="F24" s="44">
        <f t="shared" si="0"/>
        <v>15828</v>
      </c>
      <c r="G24" s="45"/>
      <c r="H24" s="46">
        <v>1272</v>
      </c>
      <c r="I24" s="46">
        <v>133</v>
      </c>
      <c r="J24" s="46">
        <v>267</v>
      </c>
      <c r="K24" s="46">
        <f t="shared" si="1"/>
        <v>1672</v>
      </c>
      <c r="L24" s="44"/>
      <c r="M24" s="46">
        <f t="shared" si="8"/>
        <v>8997</v>
      </c>
      <c r="N24" s="46">
        <f t="shared" si="9"/>
        <v>4588</v>
      </c>
      <c r="O24" s="46">
        <f t="shared" si="10"/>
        <v>2853</v>
      </c>
      <c r="P24" s="46">
        <f>+E24</f>
        <v>1062</v>
      </c>
      <c r="Q24" s="46">
        <f t="shared" si="11"/>
        <v>17500</v>
      </c>
      <c r="R24" s="9"/>
      <c r="S24" s="3"/>
      <c r="T24" s="3"/>
      <c r="U24" s="9"/>
      <c r="V24" s="3"/>
      <c r="W24" s="3"/>
      <c r="X24" s="9"/>
    </row>
    <row r="25" spans="1:24" s="5" customFormat="1" ht="12" customHeight="1">
      <c r="A25" s="48" t="s">
        <v>20</v>
      </c>
      <c r="B25" s="44">
        <v>7768</v>
      </c>
      <c r="C25" s="44">
        <v>4357</v>
      </c>
      <c r="D25" s="44">
        <v>2588</v>
      </c>
      <c r="E25" s="44">
        <v>1011</v>
      </c>
      <c r="F25" s="44">
        <f t="shared" si="0"/>
        <v>15724</v>
      </c>
      <c r="G25" s="45"/>
      <c r="H25" s="46">
        <v>1168</v>
      </c>
      <c r="I25" s="36">
        <v>141</v>
      </c>
      <c r="J25" s="15">
        <v>259</v>
      </c>
      <c r="K25" s="46">
        <f t="shared" si="1"/>
        <v>1568</v>
      </c>
      <c r="L25" s="44"/>
      <c r="M25" s="46">
        <f t="shared" si="8"/>
        <v>8936</v>
      </c>
      <c r="N25" s="46">
        <f t="shared" si="9"/>
        <v>4498</v>
      </c>
      <c r="O25" s="46">
        <f t="shared" si="10"/>
        <v>2847</v>
      </c>
      <c r="P25" s="46">
        <v>1011</v>
      </c>
      <c r="Q25" s="46">
        <f t="shared" si="11"/>
        <v>17292</v>
      </c>
      <c r="R25" s="9"/>
      <c r="S25" s="3"/>
      <c r="T25" s="3"/>
      <c r="U25" s="9"/>
      <c r="V25" s="3"/>
      <c r="W25" s="3"/>
      <c r="X25" s="9"/>
    </row>
    <row r="26" spans="1:24" s="5" customFormat="1" ht="12" customHeight="1">
      <c r="A26" s="48" t="s">
        <v>15</v>
      </c>
      <c r="B26" s="44">
        <v>7574</v>
      </c>
      <c r="C26" s="44">
        <v>4351</v>
      </c>
      <c r="D26" s="44">
        <v>2527</v>
      </c>
      <c r="E26" s="44">
        <v>963</v>
      </c>
      <c r="F26" s="44">
        <f t="shared" si="0"/>
        <v>15415</v>
      </c>
      <c r="G26" s="45"/>
      <c r="H26" s="46">
        <v>1082</v>
      </c>
      <c r="I26" s="36">
        <v>137</v>
      </c>
      <c r="J26" s="15">
        <v>238</v>
      </c>
      <c r="K26" s="46">
        <f t="shared" si="1"/>
        <v>1457</v>
      </c>
      <c r="L26" s="44"/>
      <c r="M26" s="46">
        <f t="shared" si="8"/>
        <v>8656</v>
      </c>
      <c r="N26" s="46">
        <f t="shared" si="9"/>
        <v>4488</v>
      </c>
      <c r="O26" s="46">
        <f t="shared" si="10"/>
        <v>2765</v>
      </c>
      <c r="P26" s="46">
        <v>963</v>
      </c>
      <c r="Q26" s="46">
        <f t="shared" si="11"/>
        <v>16872</v>
      </c>
      <c r="R26" s="9"/>
      <c r="S26" s="3"/>
      <c r="T26" s="3"/>
      <c r="U26" s="9"/>
      <c r="V26" s="3"/>
      <c r="W26" s="3"/>
      <c r="X26" s="9"/>
    </row>
    <row r="27" spans="1:24" s="5" customFormat="1" ht="12" customHeight="1">
      <c r="A27" s="48" t="s">
        <v>14</v>
      </c>
      <c r="B27" s="44">
        <v>7452</v>
      </c>
      <c r="C27" s="44">
        <v>4390</v>
      </c>
      <c r="D27" s="44">
        <v>2426</v>
      </c>
      <c r="E27" s="44">
        <v>897</v>
      </c>
      <c r="F27" s="44">
        <f t="shared" si="0"/>
        <v>15165</v>
      </c>
      <c r="G27" s="45"/>
      <c r="H27" s="46">
        <v>1006</v>
      </c>
      <c r="I27" s="36">
        <v>175</v>
      </c>
      <c r="J27" s="15">
        <v>249</v>
      </c>
      <c r="K27" s="46">
        <f t="shared" si="1"/>
        <v>1430</v>
      </c>
      <c r="L27" s="44"/>
      <c r="M27" s="46">
        <f t="shared" si="8"/>
        <v>8458</v>
      </c>
      <c r="N27" s="46">
        <f t="shared" si="9"/>
        <v>4565</v>
      </c>
      <c r="O27" s="46">
        <f t="shared" si="10"/>
        <v>2675</v>
      </c>
      <c r="P27" s="46">
        <v>897</v>
      </c>
      <c r="Q27" s="46">
        <f t="shared" si="11"/>
        <v>16595</v>
      </c>
      <c r="R27" s="9"/>
      <c r="S27" s="3"/>
      <c r="T27" s="3"/>
      <c r="U27" s="9"/>
      <c r="V27" s="3"/>
      <c r="W27" s="3"/>
      <c r="X27" s="9"/>
    </row>
    <row r="28" spans="1:24" s="5" customFormat="1" ht="12" customHeight="1">
      <c r="A28" s="48" t="s">
        <v>11</v>
      </c>
      <c r="B28" s="44">
        <v>7233</v>
      </c>
      <c r="C28" s="44">
        <v>4377</v>
      </c>
      <c r="D28" s="44">
        <v>2354</v>
      </c>
      <c r="E28" s="44">
        <v>833</v>
      </c>
      <c r="F28" s="44">
        <f t="shared" si="0"/>
        <v>14797</v>
      </c>
      <c r="G28" s="45"/>
      <c r="H28" s="46">
        <v>930</v>
      </c>
      <c r="I28" s="36">
        <v>205</v>
      </c>
      <c r="J28" s="15">
        <v>245</v>
      </c>
      <c r="K28" s="46">
        <f t="shared" si="1"/>
        <v>1380</v>
      </c>
      <c r="L28" s="44"/>
      <c r="M28" s="46">
        <f t="shared" si="8"/>
        <v>8163</v>
      </c>
      <c r="N28" s="46">
        <f t="shared" si="9"/>
        <v>4582</v>
      </c>
      <c r="O28" s="46">
        <f t="shared" si="10"/>
        <v>2599</v>
      </c>
      <c r="P28" s="46">
        <v>833</v>
      </c>
      <c r="Q28" s="46">
        <f t="shared" si="11"/>
        <v>16177</v>
      </c>
      <c r="R28" s="9"/>
      <c r="S28" s="3"/>
      <c r="T28" s="3"/>
      <c r="U28" s="9"/>
      <c r="V28" s="3"/>
      <c r="W28" s="3"/>
      <c r="X28" s="9"/>
    </row>
    <row r="29" spans="1:24" s="5" customFormat="1" ht="12" customHeight="1">
      <c r="A29" s="48" t="s">
        <v>8</v>
      </c>
      <c r="B29" s="44">
        <v>6998</v>
      </c>
      <c r="C29" s="44">
        <v>4438</v>
      </c>
      <c r="D29" s="44">
        <v>2390</v>
      </c>
      <c r="E29" s="44">
        <v>763</v>
      </c>
      <c r="F29" s="44">
        <f t="shared" si="0"/>
        <v>14589</v>
      </c>
      <c r="G29" s="45"/>
      <c r="H29" s="46">
        <v>961</v>
      </c>
      <c r="I29" s="36">
        <v>249</v>
      </c>
      <c r="J29" s="15">
        <v>256</v>
      </c>
      <c r="K29" s="46">
        <f t="shared" si="1"/>
        <v>1466</v>
      </c>
      <c r="L29" s="44"/>
      <c r="M29" s="46">
        <f t="shared" si="8"/>
        <v>7959</v>
      </c>
      <c r="N29" s="46">
        <f t="shared" si="9"/>
        <v>4687</v>
      </c>
      <c r="O29" s="46">
        <f t="shared" si="10"/>
        <v>2646</v>
      </c>
      <c r="P29" s="46">
        <v>763</v>
      </c>
      <c r="Q29" s="46">
        <f t="shared" si="11"/>
        <v>16055</v>
      </c>
      <c r="R29" s="9"/>
      <c r="S29" s="3"/>
      <c r="T29" s="3"/>
      <c r="U29" s="9"/>
      <c r="V29" s="3"/>
      <c r="W29" s="3"/>
      <c r="X29" s="9"/>
    </row>
    <row r="30" spans="1:24" s="5" customFormat="1" ht="12" customHeight="1">
      <c r="A30" s="48" t="s">
        <v>7</v>
      </c>
      <c r="B30" s="44">
        <v>6737</v>
      </c>
      <c r="C30" s="44">
        <v>4579</v>
      </c>
      <c r="D30" s="44">
        <v>2545</v>
      </c>
      <c r="E30" s="44">
        <v>712</v>
      </c>
      <c r="F30" s="44">
        <f t="shared" si="0"/>
        <v>14573</v>
      </c>
      <c r="G30" s="45"/>
      <c r="H30" s="46">
        <v>911</v>
      </c>
      <c r="I30" s="36">
        <v>293</v>
      </c>
      <c r="J30" s="15">
        <v>241</v>
      </c>
      <c r="K30" s="46">
        <f t="shared" si="1"/>
        <v>1445</v>
      </c>
      <c r="L30" s="44"/>
      <c r="M30" s="46">
        <f t="shared" si="8"/>
        <v>7648</v>
      </c>
      <c r="N30" s="46">
        <f t="shared" si="9"/>
        <v>4872</v>
      </c>
      <c r="O30" s="46">
        <f t="shared" si="10"/>
        <v>2786</v>
      </c>
      <c r="P30" s="46">
        <v>712</v>
      </c>
      <c r="Q30" s="46">
        <f t="shared" si="11"/>
        <v>16018</v>
      </c>
      <c r="R30" s="9"/>
      <c r="S30" s="3"/>
      <c r="T30" s="3"/>
      <c r="U30" s="9"/>
      <c r="V30" s="3"/>
      <c r="W30" s="3"/>
      <c r="X30" s="9"/>
    </row>
    <row r="31" spans="1:24" s="5" customFormat="1" ht="12" customHeight="1">
      <c r="A31" s="48" t="s">
        <v>5</v>
      </c>
      <c r="B31" s="44">
        <v>6507</v>
      </c>
      <c r="C31" s="44">
        <v>4762</v>
      </c>
      <c r="D31" s="44">
        <v>2559</v>
      </c>
      <c r="E31" s="44">
        <v>687</v>
      </c>
      <c r="F31" s="44">
        <f t="shared" si="0"/>
        <v>14515</v>
      </c>
      <c r="G31" s="45"/>
      <c r="H31" s="46">
        <v>799</v>
      </c>
      <c r="I31" s="36">
        <v>343</v>
      </c>
      <c r="J31" s="15">
        <v>300</v>
      </c>
      <c r="K31" s="44">
        <f>+H31+I31+J31</f>
        <v>1442</v>
      </c>
      <c r="L31" s="46">
        <f>I31+J31+K31</f>
        <v>2085</v>
      </c>
      <c r="M31" s="46">
        <f t="shared" si="8"/>
        <v>7306</v>
      </c>
      <c r="N31" s="46">
        <f t="shared" si="9"/>
        <v>5105</v>
      </c>
      <c r="O31" s="46">
        <f t="shared" si="10"/>
        <v>2859</v>
      </c>
      <c r="P31" s="46">
        <v>687</v>
      </c>
      <c r="Q31" s="46">
        <f t="shared" si="11"/>
        <v>15957</v>
      </c>
      <c r="R31" s="9"/>
      <c r="S31" s="3"/>
      <c r="T31" s="3"/>
      <c r="U31" s="9"/>
      <c r="V31" s="3"/>
      <c r="W31" s="3"/>
      <c r="X31" s="9"/>
    </row>
    <row r="32" spans="1:24" s="5" customFormat="1" ht="12" customHeight="1">
      <c r="A32" s="43" t="s">
        <v>4</v>
      </c>
      <c r="B32" s="44">
        <v>6085</v>
      </c>
      <c r="C32" s="44">
        <v>4857</v>
      </c>
      <c r="D32" s="44">
        <v>2676</v>
      </c>
      <c r="E32" s="44">
        <v>709</v>
      </c>
      <c r="F32" s="44">
        <f t="shared" si="0"/>
        <v>14327</v>
      </c>
      <c r="G32" s="45"/>
      <c r="H32" s="46">
        <v>816</v>
      </c>
      <c r="I32" s="36">
        <v>340</v>
      </c>
      <c r="J32" s="15">
        <v>324</v>
      </c>
      <c r="K32" s="46">
        <f aca="true" t="shared" si="12" ref="K32:K42">H32+I32+J32</f>
        <v>1480</v>
      </c>
      <c r="L32" s="44"/>
      <c r="M32" s="46">
        <f t="shared" si="8"/>
        <v>6901</v>
      </c>
      <c r="N32" s="46">
        <f t="shared" si="9"/>
        <v>5197</v>
      </c>
      <c r="O32" s="46">
        <f t="shared" si="10"/>
        <v>3000</v>
      </c>
      <c r="P32" s="46">
        <v>709</v>
      </c>
      <c r="Q32" s="46">
        <f t="shared" si="11"/>
        <v>15807</v>
      </c>
      <c r="R32" s="9"/>
      <c r="S32" s="3"/>
      <c r="T32" s="3"/>
      <c r="U32" s="9"/>
      <c r="V32" s="3"/>
      <c r="W32" s="3"/>
      <c r="X32" s="9"/>
    </row>
    <row r="33" spans="1:24" s="5" customFormat="1" ht="12" customHeight="1">
      <c r="A33" s="43" t="s">
        <v>42</v>
      </c>
      <c r="B33" s="44">
        <v>6271</v>
      </c>
      <c r="C33" s="44">
        <v>5004</v>
      </c>
      <c r="D33" s="44">
        <v>2748</v>
      </c>
      <c r="E33" s="44">
        <v>703</v>
      </c>
      <c r="F33" s="44">
        <f t="shared" si="0"/>
        <v>14726</v>
      </c>
      <c r="G33" s="45"/>
      <c r="H33" s="46">
        <v>885</v>
      </c>
      <c r="I33" s="36">
        <v>372</v>
      </c>
      <c r="J33" s="47">
        <v>346</v>
      </c>
      <c r="K33" s="46">
        <f t="shared" si="12"/>
        <v>1603</v>
      </c>
      <c r="L33" s="44"/>
      <c r="M33" s="46">
        <f t="shared" si="8"/>
        <v>7156</v>
      </c>
      <c r="N33" s="46">
        <f t="shared" si="9"/>
        <v>5376</v>
      </c>
      <c r="O33" s="46">
        <f t="shared" si="10"/>
        <v>3094</v>
      </c>
      <c r="P33" s="46">
        <v>703</v>
      </c>
      <c r="Q33" s="46">
        <f t="shared" si="11"/>
        <v>16329</v>
      </c>
      <c r="R33" s="9"/>
      <c r="S33" s="3"/>
      <c r="T33" s="3"/>
      <c r="U33" s="9"/>
      <c r="V33" s="3"/>
      <c r="W33" s="3"/>
      <c r="X33" s="9"/>
    </row>
    <row r="34" spans="1:24" s="5" customFormat="1" ht="12" customHeight="1">
      <c r="A34" s="43" t="s">
        <v>41</v>
      </c>
      <c r="B34" s="44">
        <v>6237</v>
      </c>
      <c r="C34" s="44">
        <v>5328</v>
      </c>
      <c r="D34" s="44">
        <v>2944</v>
      </c>
      <c r="E34" s="44">
        <v>745</v>
      </c>
      <c r="F34" s="44">
        <f t="shared" si="0"/>
        <v>15254</v>
      </c>
      <c r="G34" s="45"/>
      <c r="H34" s="46">
        <v>914</v>
      </c>
      <c r="I34" s="36">
        <v>396</v>
      </c>
      <c r="J34" s="47">
        <v>371</v>
      </c>
      <c r="K34" s="46">
        <f t="shared" si="12"/>
        <v>1681</v>
      </c>
      <c r="L34" s="44"/>
      <c r="M34" s="46">
        <f t="shared" si="8"/>
        <v>7151</v>
      </c>
      <c r="N34" s="46">
        <f t="shared" si="9"/>
        <v>5724</v>
      </c>
      <c r="O34" s="46">
        <f t="shared" si="10"/>
        <v>3315</v>
      </c>
      <c r="P34" s="46">
        <v>745</v>
      </c>
      <c r="Q34" s="46">
        <f t="shared" si="11"/>
        <v>16935</v>
      </c>
      <c r="R34" s="9"/>
      <c r="S34" s="3"/>
      <c r="T34" s="3"/>
      <c r="U34" s="9"/>
      <c r="V34" s="3"/>
      <c r="W34" s="3"/>
      <c r="X34" s="9"/>
    </row>
    <row r="35" spans="1:24" s="5" customFormat="1" ht="12" customHeight="1">
      <c r="A35" s="43" t="s">
        <v>40</v>
      </c>
      <c r="B35" s="44">
        <v>6334</v>
      </c>
      <c r="C35" s="44">
        <v>5669</v>
      </c>
      <c r="D35" s="44">
        <v>3162</v>
      </c>
      <c r="E35" s="44">
        <v>757</v>
      </c>
      <c r="F35" s="44">
        <f t="shared" si="0"/>
        <v>15922</v>
      </c>
      <c r="G35" s="45"/>
      <c r="H35" s="46">
        <v>996</v>
      </c>
      <c r="I35" s="36">
        <v>493</v>
      </c>
      <c r="J35" s="47">
        <v>379</v>
      </c>
      <c r="K35" s="46">
        <f t="shared" si="12"/>
        <v>1868</v>
      </c>
      <c r="L35" s="44"/>
      <c r="M35" s="46">
        <f t="shared" si="8"/>
        <v>7330</v>
      </c>
      <c r="N35" s="46">
        <f t="shared" si="9"/>
        <v>6162</v>
      </c>
      <c r="O35" s="46">
        <f t="shared" si="10"/>
        <v>3541</v>
      </c>
      <c r="P35" s="46">
        <v>757</v>
      </c>
      <c r="Q35" s="46">
        <f t="shared" si="11"/>
        <v>17790</v>
      </c>
      <c r="R35" s="9"/>
      <c r="S35" s="3"/>
      <c r="T35" s="3"/>
      <c r="U35" s="9"/>
      <c r="V35" s="3"/>
      <c r="W35" s="3"/>
      <c r="X35" s="9"/>
    </row>
    <row r="36" spans="1:24" s="5" customFormat="1" ht="12" customHeight="1">
      <c r="A36" s="43" t="s">
        <v>39</v>
      </c>
      <c r="B36" s="44">
        <v>6231</v>
      </c>
      <c r="C36" s="44">
        <v>6092</v>
      </c>
      <c r="D36" s="44">
        <v>3348</v>
      </c>
      <c r="E36" s="44">
        <v>754</v>
      </c>
      <c r="F36" s="44">
        <f t="shared" si="0"/>
        <v>16425</v>
      </c>
      <c r="G36" s="45"/>
      <c r="H36" s="46">
        <v>1141</v>
      </c>
      <c r="I36" s="36">
        <v>504</v>
      </c>
      <c r="J36" s="47">
        <v>346</v>
      </c>
      <c r="K36" s="46">
        <f t="shared" si="12"/>
        <v>1991</v>
      </c>
      <c r="L36" s="44"/>
      <c r="M36" s="46">
        <f t="shared" si="8"/>
        <v>7372</v>
      </c>
      <c r="N36" s="46">
        <f t="shared" si="9"/>
        <v>6596</v>
      </c>
      <c r="O36" s="46">
        <f t="shared" si="10"/>
        <v>3694</v>
      </c>
      <c r="P36" s="46">
        <v>754</v>
      </c>
      <c r="Q36" s="46">
        <f t="shared" si="11"/>
        <v>18416</v>
      </c>
      <c r="R36" s="9"/>
      <c r="S36" s="3"/>
      <c r="T36" s="3"/>
      <c r="U36" s="9"/>
      <c r="V36" s="3"/>
      <c r="W36" s="3"/>
      <c r="X36" s="9"/>
    </row>
    <row r="37" spans="1:24" s="5" customFormat="1" ht="12" customHeight="1">
      <c r="A37" s="43" t="s">
        <v>38</v>
      </c>
      <c r="B37" s="44">
        <v>6270</v>
      </c>
      <c r="C37" s="44">
        <v>6717</v>
      </c>
      <c r="D37" s="44">
        <v>3603</v>
      </c>
      <c r="E37" s="44">
        <v>740</v>
      </c>
      <c r="F37" s="44">
        <f t="shared" si="0"/>
        <v>17330</v>
      </c>
      <c r="G37" s="45"/>
      <c r="H37" s="46">
        <v>1246</v>
      </c>
      <c r="I37" s="36">
        <v>585</v>
      </c>
      <c r="J37" s="47">
        <v>381</v>
      </c>
      <c r="K37" s="46">
        <f t="shared" si="12"/>
        <v>2212</v>
      </c>
      <c r="L37" s="44"/>
      <c r="M37" s="46">
        <f t="shared" si="8"/>
        <v>7516</v>
      </c>
      <c r="N37" s="46">
        <f t="shared" si="9"/>
        <v>7302</v>
      </c>
      <c r="O37" s="46">
        <f t="shared" si="10"/>
        <v>3984</v>
      </c>
      <c r="P37" s="46">
        <v>740</v>
      </c>
      <c r="Q37" s="46">
        <f t="shared" si="11"/>
        <v>19542</v>
      </c>
      <c r="R37" s="9"/>
      <c r="S37" s="3"/>
      <c r="T37" s="3"/>
      <c r="U37" s="9"/>
      <c r="V37" s="3"/>
      <c r="W37" s="3"/>
      <c r="X37" s="9"/>
    </row>
    <row r="38" spans="1:24" s="5" customFormat="1" ht="12" customHeight="1">
      <c r="A38" s="43" t="s">
        <v>37</v>
      </c>
      <c r="B38" s="44">
        <v>6350</v>
      </c>
      <c r="C38" s="44">
        <v>7488</v>
      </c>
      <c r="D38" s="44">
        <v>3904</v>
      </c>
      <c r="E38" s="44">
        <v>763</v>
      </c>
      <c r="F38" s="44">
        <f t="shared" si="0"/>
        <v>18505</v>
      </c>
      <c r="G38" s="45"/>
      <c r="H38" s="46">
        <v>1340</v>
      </c>
      <c r="I38" s="36">
        <v>606</v>
      </c>
      <c r="J38" s="47">
        <v>371</v>
      </c>
      <c r="K38" s="46">
        <f t="shared" si="12"/>
        <v>2317</v>
      </c>
      <c r="L38" s="44"/>
      <c r="M38" s="46">
        <f t="shared" si="8"/>
        <v>7690</v>
      </c>
      <c r="N38" s="46">
        <f t="shared" si="9"/>
        <v>8094</v>
      </c>
      <c r="O38" s="46">
        <f t="shared" si="10"/>
        <v>4275</v>
      </c>
      <c r="P38" s="46">
        <v>763</v>
      </c>
      <c r="Q38" s="46">
        <f t="shared" si="11"/>
        <v>20822</v>
      </c>
      <c r="R38" s="9"/>
      <c r="S38" s="3"/>
      <c r="T38" s="3"/>
      <c r="U38" s="9"/>
      <c r="V38" s="3"/>
      <c r="W38" s="3"/>
      <c r="X38" s="9"/>
    </row>
    <row r="39" spans="1:24" s="5" customFormat="1" ht="12" customHeight="1">
      <c r="A39" s="43" t="s">
        <v>36</v>
      </c>
      <c r="B39" s="44">
        <v>6338</v>
      </c>
      <c r="C39" s="44">
        <v>8557</v>
      </c>
      <c r="D39" s="44">
        <v>4223</v>
      </c>
      <c r="E39" s="44">
        <v>806</v>
      </c>
      <c r="F39" s="44">
        <f t="shared" si="0"/>
        <v>19924</v>
      </c>
      <c r="G39" s="45"/>
      <c r="H39" s="46">
        <v>1506</v>
      </c>
      <c r="I39" s="36">
        <v>630</v>
      </c>
      <c r="J39" s="47">
        <v>415</v>
      </c>
      <c r="K39" s="46">
        <f t="shared" si="12"/>
        <v>2551</v>
      </c>
      <c r="L39" s="44"/>
      <c r="M39" s="46">
        <f t="shared" si="8"/>
        <v>7844</v>
      </c>
      <c r="N39" s="46">
        <f t="shared" si="9"/>
        <v>9187</v>
      </c>
      <c r="O39" s="46">
        <f t="shared" si="10"/>
        <v>4638</v>
      </c>
      <c r="P39" s="46">
        <v>806</v>
      </c>
      <c r="Q39" s="46">
        <f t="shared" si="11"/>
        <v>22475</v>
      </c>
      <c r="R39" s="9"/>
      <c r="S39" s="3"/>
      <c r="T39" s="3"/>
      <c r="U39" s="9"/>
      <c r="V39" s="3"/>
      <c r="W39" s="3"/>
      <c r="X39" s="9"/>
    </row>
    <row r="40" spans="1:24" s="5" customFormat="1" ht="12" customHeight="1">
      <c r="A40" s="43" t="s">
        <v>35</v>
      </c>
      <c r="B40" s="44">
        <v>6507</v>
      </c>
      <c r="C40" s="44">
        <v>9385</v>
      </c>
      <c r="D40" s="44">
        <v>4585</v>
      </c>
      <c r="E40" s="44">
        <v>869</v>
      </c>
      <c r="F40" s="44">
        <f t="shared" si="0"/>
        <v>21346</v>
      </c>
      <c r="G40" s="45"/>
      <c r="H40" s="46">
        <v>1664</v>
      </c>
      <c r="I40" s="36">
        <v>619</v>
      </c>
      <c r="J40" s="47">
        <v>437</v>
      </c>
      <c r="K40" s="46">
        <f t="shared" si="12"/>
        <v>2720</v>
      </c>
      <c r="L40" s="44"/>
      <c r="M40" s="46">
        <f t="shared" si="8"/>
        <v>8171</v>
      </c>
      <c r="N40" s="46">
        <f t="shared" si="9"/>
        <v>10004</v>
      </c>
      <c r="O40" s="46">
        <f t="shared" si="10"/>
        <v>5022</v>
      </c>
      <c r="P40" s="46">
        <v>869</v>
      </c>
      <c r="Q40" s="46">
        <f t="shared" si="11"/>
        <v>24066</v>
      </c>
      <c r="R40" s="9"/>
      <c r="S40" s="3"/>
      <c r="T40" s="3"/>
      <c r="U40" s="9"/>
      <c r="V40" s="3"/>
      <c r="W40" s="3"/>
      <c r="X40" s="9"/>
    </row>
    <row r="41" spans="1:24" s="5" customFormat="1" ht="12" customHeight="1">
      <c r="A41" s="43" t="s">
        <v>34</v>
      </c>
      <c r="B41" s="44">
        <v>6724</v>
      </c>
      <c r="C41" s="44">
        <v>10220</v>
      </c>
      <c r="D41" s="44">
        <v>4853</v>
      </c>
      <c r="E41" s="44">
        <v>940</v>
      </c>
      <c r="F41" s="44">
        <f t="shared" si="0"/>
        <v>22737</v>
      </c>
      <c r="G41" s="45"/>
      <c r="H41" s="46">
        <v>1816</v>
      </c>
      <c r="I41" s="36">
        <v>595</v>
      </c>
      <c r="J41" s="35">
        <v>447</v>
      </c>
      <c r="K41" s="46">
        <f t="shared" si="12"/>
        <v>2858</v>
      </c>
      <c r="L41" s="44"/>
      <c r="M41" s="46">
        <f t="shared" si="8"/>
        <v>8540</v>
      </c>
      <c r="N41" s="46">
        <f t="shared" si="9"/>
        <v>10815</v>
      </c>
      <c r="O41" s="46">
        <f t="shared" si="10"/>
        <v>5300</v>
      </c>
      <c r="P41" s="46">
        <v>940</v>
      </c>
      <c r="Q41" s="46">
        <f t="shared" si="11"/>
        <v>25595</v>
      </c>
      <c r="R41" s="9"/>
      <c r="S41" s="3"/>
      <c r="T41" s="3"/>
      <c r="U41" s="9"/>
      <c r="V41" s="3"/>
      <c r="W41" s="3"/>
      <c r="X41" s="9"/>
    </row>
    <row r="42" spans="1:24" s="5" customFormat="1" ht="12" customHeight="1">
      <c r="A42" s="43" t="s">
        <v>33</v>
      </c>
      <c r="B42" s="44">
        <v>6999</v>
      </c>
      <c r="C42" s="44">
        <v>10904</v>
      </c>
      <c r="D42" s="44">
        <v>5217</v>
      </c>
      <c r="E42" s="44">
        <v>987</v>
      </c>
      <c r="F42" s="44">
        <f t="shared" si="0"/>
        <v>24107</v>
      </c>
      <c r="G42" s="45"/>
      <c r="H42" s="46">
        <v>1956</v>
      </c>
      <c r="I42" s="36">
        <v>500</v>
      </c>
      <c r="J42" s="35">
        <v>461</v>
      </c>
      <c r="K42" s="46">
        <f t="shared" si="12"/>
        <v>2917</v>
      </c>
      <c r="L42" s="44"/>
      <c r="M42" s="46">
        <f t="shared" si="8"/>
        <v>8955</v>
      </c>
      <c r="N42" s="46">
        <f t="shared" si="9"/>
        <v>11404</v>
      </c>
      <c r="O42" s="46">
        <f t="shared" si="10"/>
        <v>5678</v>
      </c>
      <c r="P42" s="46">
        <v>987</v>
      </c>
      <c r="Q42" s="46">
        <f t="shared" si="11"/>
        <v>27024</v>
      </c>
      <c r="R42" s="9"/>
      <c r="S42" s="3"/>
      <c r="T42" s="3"/>
      <c r="U42" s="9"/>
      <c r="V42" s="3"/>
      <c r="W42" s="3"/>
      <c r="X42" s="9"/>
    </row>
    <row r="43" spans="1:17" ht="1.5" customHeight="1">
      <c r="A43" s="51"/>
      <c r="B43" s="52"/>
      <c r="C43" s="52"/>
      <c r="D43" s="52"/>
      <c r="E43" s="52"/>
      <c r="F43" s="52"/>
      <c r="G43" s="53"/>
      <c r="H43" s="52"/>
      <c r="I43" s="54"/>
      <c r="J43" s="55"/>
      <c r="K43" s="55"/>
      <c r="L43" s="55"/>
      <c r="M43" s="55"/>
      <c r="N43" s="55"/>
      <c r="O43" s="55"/>
      <c r="P43" s="55"/>
      <c r="Q43" s="55"/>
    </row>
    <row r="44" spans="1:17" ht="1.5" customHeight="1">
      <c r="A44" s="48"/>
      <c r="B44" s="44"/>
      <c r="C44" s="44"/>
      <c r="D44" s="44"/>
      <c r="E44" s="44"/>
      <c r="F44" s="44"/>
      <c r="G44" s="49"/>
      <c r="H44" s="44"/>
      <c r="I44" s="15"/>
      <c r="J44" s="47"/>
      <c r="K44" s="47"/>
      <c r="L44" s="47"/>
      <c r="M44" s="47"/>
      <c r="N44" s="47"/>
      <c r="O44" s="47"/>
      <c r="P44" s="47"/>
      <c r="Q44" s="47"/>
    </row>
    <row r="45" spans="1:17" ht="12">
      <c r="A45" s="48" t="s">
        <v>51</v>
      </c>
      <c r="B45" s="44"/>
      <c r="C45" s="44"/>
      <c r="D45" s="44"/>
      <c r="E45" s="44"/>
      <c r="F45" s="44"/>
      <c r="G45" s="49"/>
      <c r="H45" s="44"/>
      <c r="I45" s="15"/>
      <c r="J45" s="47"/>
      <c r="K45" s="47"/>
      <c r="L45" s="47"/>
      <c r="M45" s="47"/>
      <c r="N45" s="47"/>
      <c r="O45" s="47"/>
      <c r="P45" s="47"/>
      <c r="Q45" s="47"/>
    </row>
    <row r="46" spans="1:17" ht="12">
      <c r="A46" s="56" t="s">
        <v>57</v>
      </c>
      <c r="B46" s="57"/>
      <c r="C46" s="57"/>
      <c r="D46" s="57"/>
      <c r="E46" s="57"/>
      <c r="F46" s="57"/>
      <c r="G46" s="57"/>
      <c r="H46" s="57"/>
      <c r="I46" s="11"/>
      <c r="J46" s="11"/>
      <c r="K46" s="11"/>
      <c r="L46" s="47"/>
      <c r="M46" s="11"/>
      <c r="N46" s="11"/>
      <c r="O46" s="11"/>
      <c r="P46" s="11"/>
      <c r="Q46" s="11"/>
    </row>
    <row r="47" spans="1:17" ht="12">
      <c r="A47" s="58" t="s">
        <v>54</v>
      </c>
      <c r="B47" s="27"/>
      <c r="C47" s="27"/>
      <c r="D47" s="27"/>
      <c r="E47" s="27"/>
      <c r="F47" s="59"/>
      <c r="G47" s="27"/>
      <c r="H47" s="57"/>
      <c r="I47" s="47"/>
      <c r="J47" s="11"/>
      <c r="K47" s="11"/>
      <c r="L47" s="11"/>
      <c r="M47" s="50"/>
      <c r="N47" s="11"/>
      <c r="O47" s="11"/>
      <c r="P47" s="11"/>
      <c r="Q47" s="11"/>
    </row>
  </sheetData>
  <sheetProtection/>
  <mergeCells count="5">
    <mergeCell ref="A1:H1"/>
    <mergeCell ref="B3:F3"/>
    <mergeCell ref="H3:K3"/>
    <mergeCell ref="A8:Q8"/>
    <mergeCell ref="M3:Q3"/>
  </mergeCells>
  <printOptions/>
  <pageMargins left="0.75" right="0.75" top="1" bottom="1" header="0.5" footer="0.5"/>
  <pageSetup fitToHeight="1" fitToWidth="1" horizontalDpi="600" verticalDpi="600" orientation="portrait" paperSize="9" scale="58" r:id="rId1"/>
  <headerFooter alignWithMargins="0">
    <oddHeader>&amp;R&amp;F</oddHeader>
    <oddFooter>&amp;LComune di Bologna - Settore Programmazione, Controlli e Statistica</oddFooter>
  </headerFooter>
  <ignoredErrors>
    <ignoredError sqref="B6:M6 I1" numberStoredAsText="1"/>
    <ignoredError sqref="F10:G10 F21:Q30 F20:L20 P20:Q20 F32:Q42 F31:J31 L31:Q31 M9:Q9 F9:K9 F12:Q19 F11:G11 K11:Q11 K10:Q10" unlockedFormula="1"/>
    <ignoredError sqref="M20:O20 K3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2018-07-26T11:04:53Z</cp:lastPrinted>
  <dcterms:modified xsi:type="dcterms:W3CDTF">2023-02-28T09:28:18Z</dcterms:modified>
  <cp:category/>
  <cp:version/>
  <cp:contentType/>
  <cp:contentStatus/>
</cp:coreProperties>
</file>