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6000" windowHeight="6540" activeTab="0"/>
  </bookViews>
  <sheets>
    <sheet name="Tavola" sheetId="1" r:id="rId1"/>
    <sheet name="Tavola 1990-2013" sheetId="2" r:id="rId2"/>
  </sheets>
  <externalReferences>
    <externalReference r:id="rId5"/>
  </externalReferences>
  <definedNames>
    <definedName name="Anno_fine_tavola">#REF!</definedName>
    <definedName name="Anno_inizio_banca_dati">#REF!</definedName>
    <definedName name="_xlnm.Print_Area" localSheetId="0">'Tavola'!$A$1:$J$47</definedName>
    <definedName name="_xlnm.Print_Area" localSheetId="1">'Tavola 1990-2013'!$A$1:$U$92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'[1]Tavola'!$A$2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<sst xmlns="http://schemas.openxmlformats.org/spreadsheetml/2006/main" count="199" uniqueCount="129">
  <si>
    <t xml:space="preserve"> (1)</t>
  </si>
  <si>
    <t xml:space="preserve">Anni </t>
  </si>
  <si>
    <t xml:space="preserve"> Totali</t>
  </si>
  <si>
    <t>Giuri-</t>
  </si>
  <si>
    <t>Scienze</t>
  </si>
  <si>
    <t>Econo-</t>
  </si>
  <si>
    <t>Lettere</t>
  </si>
  <si>
    <t>Scuola</t>
  </si>
  <si>
    <t>Medi-</t>
  </si>
  <si>
    <t>Chimica</t>
  </si>
  <si>
    <t>Inge-</t>
  </si>
  <si>
    <t>spru-</t>
  </si>
  <si>
    <t>poli-</t>
  </si>
  <si>
    <t>mia</t>
  </si>
  <si>
    <t>statisti-</t>
  </si>
  <si>
    <t xml:space="preserve"> e </t>
  </si>
  <si>
    <t>della</t>
  </si>
  <si>
    <t>cina e</t>
  </si>
  <si>
    <t>indu-</t>
  </si>
  <si>
    <t>gneria</t>
  </si>
  <si>
    <t>cina</t>
  </si>
  <si>
    <t>denza</t>
  </si>
  <si>
    <t>tiche</t>
  </si>
  <si>
    <t>(3)</t>
  </si>
  <si>
    <t xml:space="preserve"> Filo-</t>
  </si>
  <si>
    <t>forma-</t>
  </si>
  <si>
    <t>Chi-</t>
  </si>
  <si>
    <t>fisiche e</t>
  </si>
  <si>
    <t>striale</t>
  </si>
  <si>
    <t>vete-</t>
  </si>
  <si>
    <t>straniere</t>
  </si>
  <si>
    <t>rurgia</t>
  </si>
  <si>
    <t>rinaria</t>
  </si>
  <si>
    <t>Maschi e femmine</t>
  </si>
  <si>
    <t>Maschi</t>
  </si>
  <si>
    <t>Femmine</t>
  </si>
  <si>
    <t>(2) Iscritti ai corsi di laurea e di diploma.</t>
  </si>
  <si>
    <t>Fonte: Università degli Studi di Bologna.</t>
  </si>
  <si>
    <t>1999-2000</t>
  </si>
  <si>
    <t>ma-</t>
  </si>
  <si>
    <t>cia</t>
  </si>
  <si>
    <t>Agra-</t>
  </si>
  <si>
    <t>ria</t>
  </si>
  <si>
    <t>Archi-</t>
  </si>
  <si>
    <t>tettura</t>
  </si>
  <si>
    <t>moto-</t>
  </si>
  <si>
    <t>rie</t>
  </si>
  <si>
    <t>Conser-</t>
  </si>
  <si>
    <t xml:space="preserve">vazione </t>
  </si>
  <si>
    <t>Psico-</t>
  </si>
  <si>
    <t>logia</t>
  </si>
  <si>
    <t>sofia</t>
  </si>
  <si>
    <t>zione</t>
  </si>
  <si>
    <t>(5)</t>
  </si>
  <si>
    <t>(6)</t>
  </si>
  <si>
    <t>2000-2001</t>
  </si>
  <si>
    <t>accade-</t>
  </si>
  <si>
    <t>mici</t>
  </si>
  <si>
    <t xml:space="preserve">Istruzione Universitaria. Studenti iscritti per facoltà e sesso </t>
  </si>
  <si>
    <t>2001-2002</t>
  </si>
  <si>
    <t>Totale</t>
  </si>
  <si>
    <t>2002-2003</t>
  </si>
  <si>
    <t>specialistici a troncone unico (post-riforma). I corsi di laurea specialistici ("più due" post-riforma) sono stati avviati a Bologna nel 2002-03.</t>
  </si>
  <si>
    <t>Far-</t>
  </si>
  <si>
    <t xml:space="preserve">(3) Facoltà istituita nell'anno  accademico 1999-2000.  </t>
  </si>
  <si>
    <t xml:space="preserve">(4) Facoltà istituita nell'anno  accademico 1996-97.  </t>
  </si>
  <si>
    <t>(5) Nell'anno accademico 1993-94 la facoltà ha cambiato denominazione passando da Economia e Commercio a Economia.</t>
  </si>
  <si>
    <t xml:space="preserve">(6) Facoltà istituita nell'anno  accademico 1995-96.  </t>
  </si>
  <si>
    <t>(4)</t>
  </si>
  <si>
    <t>2003-2004</t>
  </si>
  <si>
    <t>(1) Dal 1990-91 al 1995-96 situazione al 31 gennaio. Dal 1996-97 la rilevazione è riferita al 31 luglio pertanto l'andamento non è perfettamente confrontabile con gli anni precedenti.</t>
  </si>
  <si>
    <t>Sono compresi gli studenti stranieri. A partire dal 2001-02 è stata avviata la riforma: sono compresi i corsi di  laurea pre-riforma, i corsi di  laurea triennali post-riforma e i corsi di  laurea</t>
  </si>
  <si>
    <t>2004-2005</t>
  </si>
  <si>
    <t>2005-2006</t>
  </si>
  <si>
    <t>beni cul-</t>
  </si>
  <si>
    <t>Lingue e</t>
  </si>
  <si>
    <t>Letterature</t>
  </si>
  <si>
    <t>superiore</t>
  </si>
  <si>
    <t>interpreti</t>
  </si>
  <si>
    <t>e traduttori</t>
  </si>
  <si>
    <t>Scienze ma-</t>
  </si>
  <si>
    <t>tematiche</t>
  </si>
  <si>
    <t xml:space="preserve">naturali </t>
  </si>
  <si>
    <t>(7) Nell' a.a. 1994-95 la facoltà ha cambiato denominazione passando da Scienze statistiche demografiche ed attuariali a Scienze statistiche.</t>
  </si>
  <si>
    <t>2006-2007</t>
  </si>
  <si>
    <t>2007-2008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</si>
  <si>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</si>
  <si>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</si>
  <si>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</si>
  <si>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</si>
  <si>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</si>
  <si>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</si>
  <si>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</si>
  <si>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</si>
  <si>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</si>
  <si>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2008-2009</t>
  </si>
  <si>
    <t>2009-2010</t>
  </si>
  <si>
    <t>2010-2011</t>
  </si>
  <si>
    <t>2011-2012</t>
  </si>
  <si>
    <t>2012-2013</t>
  </si>
  <si>
    <t>dall'anno accademico 1990-1991 al 2012-2013</t>
  </si>
  <si>
    <r>
      <t xml:space="preserve">Facoltà  </t>
    </r>
    <r>
      <rPr>
        <sz val="8"/>
        <rFont val="Arial"/>
        <family val="2"/>
      </rPr>
      <t>(2)</t>
    </r>
  </si>
  <si>
    <r>
      <t xml:space="preserve">che </t>
    </r>
    <r>
      <rPr>
        <sz val="8"/>
        <color indexed="8"/>
        <rFont val="Arial"/>
        <family val="2"/>
      </rPr>
      <t>(7)</t>
    </r>
  </si>
  <si>
    <r>
      <t xml:space="preserve">turali </t>
    </r>
    <r>
      <rPr>
        <sz val="8"/>
        <color indexed="8"/>
        <rFont val="Arial"/>
        <family val="2"/>
      </rPr>
      <t>(4)</t>
    </r>
  </si>
  <si>
    <t xml:space="preserve">Istruzione Universitaria. Studenti iscritti per scuola e sesso </t>
  </si>
  <si>
    <t>Scuole</t>
  </si>
  <si>
    <t>2013-</t>
  </si>
  <si>
    <t>Agraria e Medicina veterinaria</t>
  </si>
  <si>
    <t>Economia, Management e Statistica</t>
  </si>
  <si>
    <t>Farmacia, Biotecnologie e Scienze motorie</t>
  </si>
  <si>
    <t>Giurisprudenza</t>
  </si>
  <si>
    <t>Ingegneria e Architettura</t>
  </si>
  <si>
    <t>Lettere e Beni culturali</t>
  </si>
  <si>
    <t>Lingue e Letterature, Traduzione e Interpretazione</t>
  </si>
  <si>
    <t>Medicina e Chirurgia</t>
  </si>
  <si>
    <t>Psicologia e Scienze della Formazione</t>
  </si>
  <si>
    <t>Scienze politiche</t>
  </si>
  <si>
    <t>(nuova serie)</t>
  </si>
  <si>
    <t>(vecchia serie)</t>
  </si>
  <si>
    <t>(1) La serie parte ex novo prendendo atto della riorganizzazione dell'Università in Scuole anziché in Facoltà.</t>
  </si>
  <si>
    <t>2014-</t>
  </si>
  <si>
    <t>2015-</t>
  </si>
  <si>
    <t>2016-</t>
  </si>
  <si>
    <t>2017-</t>
  </si>
  <si>
    <t>2018-</t>
  </si>
  <si>
    <t>2019-</t>
  </si>
  <si>
    <t>2020-</t>
  </si>
  <si>
    <t>dall'anno accademico 2013-2014 al 2021-2022</t>
  </si>
  <si>
    <t>2021-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</si>
</sst>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 \ \ \ \ \ \ \ \ \ \ \ \ \ \ \ \ @"/>
    <numFmt numFmtId="194" formatCode="\ \ \ \ \ \ \ \ \ \ \ \ \ \ \ \ \ \ @"/>
    <numFmt numFmtId="195" formatCode="\(\1\)"/>
    <numFmt numFmtId="196" formatCode="\(\2\)"/>
    <numFmt numFmtId="197" formatCode="\(\1\)General"/>
    <numFmt numFmtId="198" formatCode="\(\3\)"/>
    <numFmt numFmtId="199" formatCode="\(\4\)"/>
    <numFmt numFmtId="200" formatCode="\ \ \ @"/>
    <numFmt numFmtId="201" formatCode="#,##0.000"/>
    <numFmt numFmtId="202" formatCode="#,##0.0"/>
    <numFmt numFmtId="203" formatCode="0.0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37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15" fillId="7" borderId="1" applyNumberFormat="0" applyAlignment="0" applyProtection="0"/>
    <xf numFmtId="4" fontId="4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6" fillId="22" borderId="0" applyNumberFormat="0" applyBorder="0" applyAlignment="0" applyProtection="0"/>
    <xf numFmtId="0" fontId="10" fillId="23" borderId="6" applyNumberFormat="0" applyFont="0" applyAlignment="0" applyProtection="0"/>
    <xf numFmtId="192" fontId="6" fillId="0" borderId="0" applyNumberFormat="0" applyAlignment="0" applyProtection="0"/>
    <xf numFmtId="0" fontId="17" fillId="16" borderId="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5" fontId="4" fillId="0" borderId="0" applyFont="0" applyFill="0" applyBorder="0" applyAlignment="0" applyProtection="0"/>
    <xf numFmtId="207" fontId="10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44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51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192" fontId="28" fillId="0" borderId="0" xfId="42" applyNumberFormat="1" applyFont="1" applyBorder="1" applyAlignment="1" applyProtection="1">
      <alignment/>
      <protection/>
    </xf>
    <xf numFmtId="192" fontId="29" fillId="0" borderId="0" xfId="0" applyNumberFormat="1" applyFont="1" applyBorder="1" applyAlignment="1" applyProtection="1">
      <alignment/>
      <protection locked="0"/>
    </xf>
    <xf numFmtId="192" fontId="30" fillId="0" borderId="0" xfId="0" applyNumberFormat="1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/>
      <protection locked="0"/>
    </xf>
    <xf numFmtId="192" fontId="29" fillId="0" borderId="0" xfId="0" applyNumberFormat="1" applyFont="1" applyFill="1" applyBorder="1" applyAlignment="1" applyProtection="1">
      <alignment/>
      <protection locked="0"/>
    </xf>
    <xf numFmtId="49" fontId="31" fillId="0" borderId="0" xfId="42" applyNumberFormat="1" applyFont="1" applyBorder="1" applyAlignment="1" applyProtection="1">
      <alignment horizontal="left"/>
      <protection/>
    </xf>
    <xf numFmtId="192" fontId="28" fillId="0" borderId="12" xfId="42" applyNumberFormat="1" applyFont="1" applyBorder="1" applyAlignment="1" applyProtection="1">
      <alignment/>
      <protection/>
    </xf>
    <xf numFmtId="192" fontId="29" fillId="0" borderId="12" xfId="0" applyNumberFormat="1" applyFont="1" applyBorder="1" applyAlignment="1" applyProtection="1">
      <alignment/>
      <protection locked="0"/>
    </xf>
    <xf numFmtId="192" fontId="30" fillId="0" borderId="12" xfId="0" applyNumberFormat="1" applyFont="1" applyBorder="1" applyAlignment="1" applyProtection="1">
      <alignment horizontal="right" vertical="top"/>
      <protection locked="0"/>
    </xf>
    <xf numFmtId="49" fontId="31" fillId="0" borderId="12" xfId="42" applyNumberFormat="1" applyFont="1" applyBorder="1" applyAlignment="1" applyProtection="1">
      <alignment horizontal="left"/>
      <protection/>
    </xf>
    <xf numFmtId="49" fontId="28" fillId="0" borderId="12" xfId="42" applyNumberFormat="1" applyFont="1" applyBorder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3" fontId="29" fillId="0" borderId="0" xfId="0" applyNumberFormat="1" applyFont="1" applyAlignment="1" applyProtection="1">
      <alignment horizontal="right" vertical="center"/>
      <protection/>
    </xf>
    <xf numFmtId="192" fontId="29" fillId="0" borderId="0" xfId="0" applyNumberFormat="1" applyFont="1" applyAlignment="1" applyProtection="1">
      <alignment horizontal="left"/>
      <protection/>
    </xf>
    <xf numFmtId="3" fontId="29" fillId="0" borderId="0" xfId="0" applyNumberFormat="1" applyFont="1" applyAlignment="1" applyProtection="1">
      <alignment horizontal="right"/>
      <protection locked="0"/>
    </xf>
    <xf numFmtId="3" fontId="30" fillId="0" borderId="0" xfId="0" applyNumberFormat="1" applyFont="1" applyAlignment="1" applyProtection="1">
      <alignment horizontal="right"/>
      <protection/>
    </xf>
    <xf numFmtId="3" fontId="29" fillId="0" borderId="0" xfId="0" applyNumberFormat="1" applyFont="1" applyAlignment="1" applyProtection="1">
      <alignment horizontal="right"/>
      <protection/>
    </xf>
    <xf numFmtId="0" fontId="29" fillId="0" borderId="0" xfId="0" applyFont="1" applyAlignment="1">
      <alignment horizontal="left"/>
    </xf>
    <xf numFmtId="3" fontId="30" fillId="0" borderId="0" xfId="0" applyNumberFormat="1" applyFont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3" fontId="9" fillId="0" borderId="0" xfId="0" applyNumberFormat="1" applyFont="1" applyAlignment="1" applyProtection="1" quotePrefix="1">
      <alignment horizontal="right"/>
      <protection locked="0"/>
    </xf>
    <xf numFmtId="0" fontId="29" fillId="0" borderId="0" xfId="0" applyFont="1" applyAlignment="1">
      <alignment horizontal="right"/>
    </xf>
    <xf numFmtId="0" fontId="29" fillId="0" borderId="12" xfId="0" applyFont="1" applyBorder="1" applyAlignment="1" applyProtection="1">
      <alignment vertical="top"/>
      <protection locked="0"/>
    </xf>
    <xf numFmtId="3" fontId="29" fillId="0" borderId="12" xfId="0" applyNumberFormat="1" applyFont="1" applyBorder="1" applyAlignment="1" applyProtection="1">
      <alignment horizontal="right" vertical="top"/>
      <protection locked="0"/>
    </xf>
    <xf numFmtId="49" fontId="27" fillId="0" borderId="12" xfId="0" applyNumberFormat="1" applyFont="1" applyBorder="1" applyAlignment="1" applyProtection="1">
      <alignment horizontal="right" vertical="top"/>
      <protection/>
    </xf>
    <xf numFmtId="3" fontId="30" fillId="0" borderId="12" xfId="0" applyNumberFormat="1" applyFont="1" applyBorder="1" applyAlignment="1" applyProtection="1">
      <alignment horizontal="right" vertical="top"/>
      <protection/>
    </xf>
    <xf numFmtId="3" fontId="29" fillId="0" borderId="12" xfId="0" applyNumberFormat="1" applyFont="1" applyBorder="1" applyAlignment="1" applyProtection="1">
      <alignment horizontal="right" vertical="top"/>
      <protection/>
    </xf>
    <xf numFmtId="3" fontId="29" fillId="0" borderId="12" xfId="0" applyNumberFormat="1" applyFont="1" applyBorder="1" applyAlignment="1" applyProtection="1">
      <alignment vertical="top"/>
      <protection locked="0"/>
    </xf>
    <xf numFmtId="0" fontId="29" fillId="0" borderId="0" xfId="0" applyFont="1" applyAlignment="1" applyProtection="1">
      <alignment horizontal="left"/>
      <protection locked="0"/>
    </xf>
    <xf numFmtId="3" fontId="29" fillId="0" borderId="0" xfId="0" applyNumberFormat="1" applyFont="1" applyAlignment="1" applyProtection="1">
      <alignment/>
      <protection locked="0"/>
    </xf>
    <xf numFmtId="3" fontId="30" fillId="0" borderId="0" xfId="0" applyNumberFormat="1" applyFont="1" applyBorder="1" applyAlignment="1" applyProtection="1">
      <alignment horizontal="right"/>
      <protection locked="0"/>
    </xf>
    <xf numFmtId="3" fontId="29" fillId="0" borderId="0" xfId="0" applyNumberFormat="1" applyFont="1" applyAlignment="1" applyProtection="1">
      <alignment/>
      <protection locked="0"/>
    </xf>
    <xf numFmtId="3" fontId="29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 locked="0"/>
    </xf>
    <xf numFmtId="3" fontId="30" fillId="0" borderId="0" xfId="0" applyNumberFormat="1" applyFont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Alignment="1" applyProtection="1">
      <alignment horizontal="left"/>
      <protection/>
    </xf>
    <xf numFmtId="3" fontId="29" fillId="0" borderId="0" xfId="0" applyNumberFormat="1" applyFont="1" applyBorder="1" applyAlignment="1">
      <alignment horizontal="right"/>
    </xf>
    <xf numFmtId="3" fontId="30" fillId="0" borderId="0" xfId="0" applyNumberFormat="1" applyFont="1" applyBorder="1" applyAlignment="1" applyProtection="1">
      <alignment horizontal="right"/>
      <protection/>
    </xf>
    <xf numFmtId="3" fontId="29" fillId="0" borderId="0" xfId="0" applyNumberFormat="1" applyFont="1" applyAlignment="1">
      <alignment/>
    </xf>
    <xf numFmtId="3" fontId="29" fillId="0" borderId="0" xfId="0" applyNumberFormat="1" applyFont="1" applyFill="1" applyAlignment="1">
      <alignment/>
    </xf>
    <xf numFmtId="3" fontId="33" fillId="0" borderId="0" xfId="0" applyNumberFormat="1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right"/>
    </xf>
    <xf numFmtId="3" fontId="29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 horizontal="left" vertical="center"/>
      <protection/>
    </xf>
    <xf numFmtId="3" fontId="29" fillId="0" borderId="0" xfId="0" applyNumberFormat="1" applyFont="1" applyBorder="1" applyAlignment="1" applyProtection="1">
      <alignment vertical="center"/>
      <protection/>
    </xf>
    <xf numFmtId="3" fontId="29" fillId="0" borderId="0" xfId="0" applyNumberFormat="1" applyFont="1" applyBorder="1" applyAlignment="1" applyProtection="1">
      <alignment horizontal="right"/>
      <protection/>
    </xf>
    <xf numFmtId="3" fontId="29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12" xfId="0" applyFont="1" applyBorder="1" applyAlignment="1" applyProtection="1">
      <alignment horizontal="left"/>
      <protection/>
    </xf>
    <xf numFmtId="3" fontId="29" fillId="0" borderId="12" xfId="0" applyNumberFormat="1" applyFont="1" applyBorder="1" applyAlignment="1" applyProtection="1">
      <alignment vertical="center"/>
      <protection/>
    </xf>
    <xf numFmtId="3" fontId="29" fillId="0" borderId="12" xfId="0" applyNumberFormat="1" applyFont="1" applyBorder="1" applyAlignment="1" applyProtection="1">
      <alignment horizontal="right"/>
      <protection/>
    </xf>
    <xf numFmtId="3" fontId="29" fillId="0" borderId="12" xfId="0" applyNumberFormat="1" applyFont="1" applyBorder="1" applyAlignment="1" applyProtection="1">
      <alignment/>
      <protection/>
    </xf>
    <xf numFmtId="192" fontId="9" fillId="0" borderId="0" xfId="51" applyNumberFormat="1" applyFont="1" applyAlignment="1" applyProtection="1">
      <alignment horizontal="left"/>
      <protection/>
    </xf>
    <xf numFmtId="192" fontId="9" fillId="0" borderId="0" xfId="51" applyNumberFormat="1" applyFont="1" applyAlignment="1" applyProtection="1">
      <alignment horizontal="left"/>
      <protection locked="0"/>
    </xf>
    <xf numFmtId="0" fontId="34" fillId="0" borderId="0" xfId="0" applyFont="1" applyFill="1" applyBorder="1" applyAlignment="1">
      <alignment horizontal="right"/>
    </xf>
    <xf numFmtId="192" fontId="9" fillId="0" borderId="0" xfId="51" applyNumberFormat="1" applyFont="1" applyAlignment="1" applyProtection="1">
      <alignment/>
      <protection/>
    </xf>
    <xf numFmtId="3" fontId="29" fillId="0" borderId="0" xfId="43" applyNumberFormat="1" applyFont="1" applyBorder="1" applyAlignment="1" applyProtection="1">
      <alignment vertical="top"/>
      <protection locked="0"/>
    </xf>
    <xf numFmtId="3" fontId="9" fillId="0" borderId="0" xfId="0" applyNumberFormat="1" applyFont="1" applyAlignment="1" applyProtection="1">
      <alignment/>
      <protection locked="0"/>
    </xf>
    <xf numFmtId="3" fontId="34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3" fontId="35" fillId="0" borderId="0" xfId="0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 horizontal="right"/>
      <protection locked="0"/>
    </xf>
    <xf numFmtId="3" fontId="35" fillId="0" borderId="0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 applyProtection="1">
      <alignment/>
      <protection locked="0"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192" fontId="36" fillId="0" borderId="0" xfId="0" applyNumberFormat="1" applyFont="1" applyFill="1" applyAlignment="1" applyProtection="1">
      <alignment horizontal="left"/>
      <protection/>
    </xf>
    <xf numFmtId="3" fontId="36" fillId="0" borderId="0" xfId="0" applyNumberFormat="1" applyFont="1" applyFill="1" applyAlignment="1" applyProtection="1">
      <alignment horizontal="right"/>
      <protection locked="0"/>
    </xf>
    <xf numFmtId="3" fontId="36" fillId="0" borderId="0" xfId="0" applyNumberFormat="1" applyFont="1" applyFill="1" applyAlignment="1" applyProtection="1">
      <alignment horizontal="right"/>
      <protection/>
    </xf>
    <xf numFmtId="0" fontId="36" fillId="0" borderId="0" xfId="0" applyFont="1" applyFill="1" applyAlignment="1">
      <alignment horizontal="left"/>
    </xf>
    <xf numFmtId="9" fontId="36" fillId="0" borderId="0" xfId="53" applyFont="1" applyFill="1" applyAlignment="1" applyProtection="1">
      <alignment/>
      <protection locked="0"/>
    </xf>
    <xf numFmtId="9" fontId="29" fillId="0" borderId="0" xfId="53" applyFont="1" applyAlignment="1" applyProtection="1">
      <alignment/>
      <protection locked="0"/>
    </xf>
    <xf numFmtId="9" fontId="29" fillId="0" borderId="0" xfId="53" applyFont="1" applyAlignment="1" applyProtection="1">
      <alignment/>
      <protection locked="0"/>
    </xf>
    <xf numFmtId="9" fontId="29" fillId="0" borderId="0" xfId="53" applyFont="1" applyFill="1" applyAlignment="1" applyProtection="1">
      <alignment/>
      <protection locked="0"/>
    </xf>
    <xf numFmtId="192" fontId="30" fillId="0" borderId="0" xfId="0" applyNumberFormat="1" applyFont="1" applyBorder="1" applyAlignment="1" applyProtection="1">
      <alignment horizontal="right" vertical="top"/>
      <protection locked="0"/>
    </xf>
    <xf numFmtId="192" fontId="29" fillId="0" borderId="0" xfId="0" applyNumberFormat="1" applyFont="1" applyAlignment="1" applyProtection="1">
      <alignment/>
      <protection locked="0"/>
    </xf>
    <xf numFmtId="192" fontId="29" fillId="0" borderId="12" xfId="0" applyNumberFormat="1" applyFont="1" applyBorder="1" applyAlignment="1" applyProtection="1">
      <alignment horizontal="right" vertical="top"/>
      <protection locked="0"/>
    </xf>
    <xf numFmtId="3" fontId="29" fillId="0" borderId="12" xfId="0" applyNumberFormat="1" applyFont="1" applyBorder="1" applyAlignment="1" applyProtection="1">
      <alignment/>
      <protection locked="0"/>
    </xf>
    <xf numFmtId="1" fontId="29" fillId="0" borderId="0" xfId="0" applyNumberFormat="1" applyFont="1" applyAlignment="1" applyProtection="1">
      <alignment horizontal="right"/>
      <protection/>
    </xf>
    <xf numFmtId="1" fontId="29" fillId="0" borderId="12" xfId="0" applyNumberFormat="1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vertical="center"/>
      <protection locked="0"/>
    </xf>
    <xf numFmtId="3" fontId="32" fillId="0" borderId="0" xfId="0" applyNumberFormat="1" applyFont="1" applyAlignment="1" applyProtection="1">
      <alignment/>
      <protection locked="0"/>
    </xf>
    <xf numFmtId="1" fontId="29" fillId="0" borderId="12" xfId="0" applyNumberFormat="1" applyFont="1" applyBorder="1" applyAlignment="1" applyProtection="1">
      <alignment horizontal="left"/>
      <protection locked="0"/>
    </xf>
    <xf numFmtId="192" fontId="29" fillId="0" borderId="5" xfId="0" applyNumberFormat="1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192" fontId="32" fillId="0" borderId="5" xfId="44" applyNumberFormat="1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192" fontId="29" fillId="0" borderId="13" xfId="0" applyNumberFormat="1" applyFont="1" applyBorder="1" applyAlignment="1" applyProtection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Migliaia (0)_Tavola" xfId="47"/>
    <cellStyle name="Comma [0]" xfId="48"/>
    <cellStyle name="Neutrale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Valuta (0)_Tavola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OSRV6\Dati\Work%20dati%20statistici\Tavole\Istruzione\Elementari\400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Riferimenti"/>
      <sheetName val="G01_Rif"/>
      <sheetName val="G01"/>
      <sheetName val="G02_Rif"/>
      <sheetName val="G02"/>
    </sheetNames>
    <sheetDataSet>
      <sheetData sheetId="0">
        <row r="2">
          <cell r="A2" t="str">
            <v>dall'anno scolastico 1990-91 al 2007-2008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="110" zoomScaleNormal="110" zoomScalePageLayoutView="0" workbookViewId="0" topLeftCell="A1">
      <selection activeCell="N22" sqref="N22"/>
    </sheetView>
  </sheetViews>
  <sheetFormatPr defaultColWidth="9.00390625" defaultRowHeight="12"/>
  <cols>
    <col min="1" max="1" width="40.625" style="31" customWidth="1"/>
    <col min="2" max="8" width="7.125" style="31" customWidth="1"/>
    <col min="9" max="9" width="6.875" style="76" customWidth="1"/>
    <col min="10" max="10" width="7.00390625" style="0" customWidth="1"/>
  </cols>
  <sheetData>
    <row r="1" spans="1:10" ht="15">
      <c r="A1" s="12" t="s">
        <v>104</v>
      </c>
      <c r="B1" s="13"/>
      <c r="C1" s="13"/>
      <c r="D1" s="13"/>
      <c r="E1" s="13"/>
      <c r="F1" s="13"/>
      <c r="G1" s="13"/>
      <c r="H1" s="13"/>
      <c r="I1" s="14"/>
      <c r="J1" s="17" t="s">
        <v>0</v>
      </c>
    </row>
    <row r="2" spans="1:9" ht="15">
      <c r="A2" s="18" t="s">
        <v>127</v>
      </c>
      <c r="B2" s="19"/>
      <c r="C2" s="95"/>
      <c r="D2" s="19" t="s">
        <v>117</v>
      </c>
      <c r="E2" s="19"/>
      <c r="F2" s="95"/>
      <c r="G2" s="95"/>
      <c r="H2" s="95"/>
      <c r="I2" s="20"/>
    </row>
    <row r="3" spans="1:10" ht="12">
      <c r="A3" s="93" t="s">
        <v>105</v>
      </c>
      <c r="B3" s="94"/>
      <c r="C3" s="95"/>
      <c r="D3" s="95"/>
      <c r="E3" s="95"/>
      <c r="F3" s="95"/>
      <c r="G3" s="95"/>
      <c r="H3" s="94"/>
      <c r="I3" s="95"/>
      <c r="J3" s="95"/>
    </row>
    <row r="4" spans="1:10" ht="12">
      <c r="A4" s="32"/>
      <c r="B4" s="96" t="s">
        <v>106</v>
      </c>
      <c r="C4" s="96" t="s">
        <v>120</v>
      </c>
      <c r="D4" s="96" t="s">
        <v>121</v>
      </c>
      <c r="E4" s="96" t="s">
        <v>122</v>
      </c>
      <c r="F4" s="96" t="s">
        <v>123</v>
      </c>
      <c r="G4" s="96" t="s">
        <v>124</v>
      </c>
      <c r="H4" s="96" t="s">
        <v>125</v>
      </c>
      <c r="I4" s="96" t="s">
        <v>126</v>
      </c>
      <c r="J4" s="96" t="s">
        <v>128</v>
      </c>
    </row>
    <row r="5" spans="1:10" ht="12">
      <c r="A5" s="35"/>
      <c r="B5" s="97">
        <v>2014</v>
      </c>
      <c r="C5" s="97">
        <v>2015</v>
      </c>
      <c r="D5" s="97">
        <v>2016</v>
      </c>
      <c r="E5" s="97">
        <v>2017</v>
      </c>
      <c r="F5" s="97">
        <v>2018</v>
      </c>
      <c r="G5" s="97">
        <v>2019</v>
      </c>
      <c r="H5" s="97">
        <v>2020</v>
      </c>
      <c r="I5" s="97">
        <v>2021</v>
      </c>
      <c r="J5" s="97">
        <v>2022</v>
      </c>
    </row>
    <row r="6" spans="2:10" ht="12">
      <c r="B6" s="103" t="s">
        <v>33</v>
      </c>
      <c r="C6" s="103"/>
      <c r="D6" s="103"/>
      <c r="E6" s="103"/>
      <c r="F6" s="103"/>
      <c r="G6" s="103"/>
      <c r="H6" s="103"/>
      <c r="I6" s="103"/>
      <c r="J6" s="103"/>
    </row>
    <row r="7" spans="1:10" ht="12">
      <c r="A7" s="31" t="s">
        <v>107</v>
      </c>
      <c r="B7" s="42">
        <f>B20+B33</f>
        <v>3842</v>
      </c>
      <c r="C7" s="42">
        <f>C20+C33</f>
        <v>3858</v>
      </c>
      <c r="D7" s="42">
        <f>D20+D33</f>
        <v>3868</v>
      </c>
      <c r="E7" s="42">
        <f>E20+E33</f>
        <v>3789</v>
      </c>
      <c r="F7" s="42">
        <f>F20+F33</f>
        <v>3756</v>
      </c>
      <c r="G7" s="42">
        <f aca="true" t="shared" si="0" ref="G7:H18">G20+G33</f>
        <v>3640</v>
      </c>
      <c r="H7" s="42">
        <f t="shared" si="0"/>
        <v>3504</v>
      </c>
      <c r="I7" s="42">
        <f>SUM(I20,I33)</f>
        <v>3270</v>
      </c>
      <c r="J7" s="42">
        <f>SUM(J20,J33)</f>
        <v>3392</v>
      </c>
    </row>
    <row r="8" spans="1:10" ht="12">
      <c r="A8" s="31" t="s">
        <v>108</v>
      </c>
      <c r="B8" s="42">
        <f aca="true" t="shared" si="1" ref="B8:C18">B21+B34</f>
        <v>8756</v>
      </c>
      <c r="C8" s="42">
        <f t="shared" si="1"/>
        <v>8287</v>
      </c>
      <c r="D8" s="42">
        <f aca="true" t="shared" si="2" ref="D8:D18">D21+D34</f>
        <v>8265</v>
      </c>
      <c r="E8" s="42">
        <f aca="true" t="shared" si="3" ref="E8:F18">E21+E34</f>
        <v>8372</v>
      </c>
      <c r="F8" s="42">
        <f t="shared" si="3"/>
        <v>8748</v>
      </c>
      <c r="G8" s="42">
        <f t="shared" si="0"/>
        <v>8726</v>
      </c>
      <c r="H8" s="42">
        <f t="shared" si="0"/>
        <v>9355</v>
      </c>
      <c r="I8" s="42">
        <f aca="true" t="shared" si="4" ref="I8:I18">SUM(I21,I34)</f>
        <v>9538</v>
      </c>
      <c r="J8" s="42">
        <f aca="true" t="shared" si="5" ref="J8:J18">SUM(J21,J34)</f>
        <v>9808</v>
      </c>
    </row>
    <row r="9" spans="1:10" ht="12">
      <c r="A9" s="31" t="s">
        <v>109</v>
      </c>
      <c r="B9" s="42">
        <f t="shared" si="1"/>
        <v>5069</v>
      </c>
      <c r="C9" s="42">
        <f t="shared" si="1"/>
        <v>4769</v>
      </c>
      <c r="D9" s="42">
        <f t="shared" si="2"/>
        <v>4712</v>
      </c>
      <c r="E9" s="42">
        <f t="shared" si="3"/>
        <v>4586</v>
      </c>
      <c r="F9" s="42">
        <f t="shared" si="3"/>
        <v>4656</v>
      </c>
      <c r="G9" s="42">
        <f t="shared" si="0"/>
        <v>4494</v>
      </c>
      <c r="H9" s="42">
        <f t="shared" si="0"/>
        <v>4292</v>
      </c>
      <c r="I9" s="42">
        <f t="shared" si="4"/>
        <v>4372</v>
      </c>
      <c r="J9" s="42">
        <f t="shared" si="5"/>
        <v>4457</v>
      </c>
    </row>
    <row r="10" spans="1:10" ht="12">
      <c r="A10" s="31" t="s">
        <v>110</v>
      </c>
      <c r="B10" s="42">
        <f t="shared" si="1"/>
        <v>8513</v>
      </c>
      <c r="C10" s="42">
        <f t="shared" si="1"/>
        <v>8530</v>
      </c>
      <c r="D10" s="42">
        <f t="shared" si="2"/>
        <v>8553</v>
      </c>
      <c r="E10" s="42">
        <f t="shared" si="3"/>
        <v>8398</v>
      </c>
      <c r="F10" s="42">
        <f t="shared" si="3"/>
        <v>8411</v>
      </c>
      <c r="G10" s="42">
        <f t="shared" si="0"/>
        <v>8138</v>
      </c>
      <c r="H10" s="42">
        <f t="shared" si="0"/>
        <v>7792</v>
      </c>
      <c r="I10" s="42">
        <f t="shared" si="4"/>
        <v>7743</v>
      </c>
      <c r="J10" s="42">
        <f t="shared" si="5"/>
        <v>8166</v>
      </c>
    </row>
    <row r="11" spans="1:10" ht="12">
      <c r="A11" s="31" t="s">
        <v>111</v>
      </c>
      <c r="B11" s="42">
        <f t="shared" si="1"/>
        <v>12053</v>
      </c>
      <c r="C11" s="42">
        <f t="shared" si="1"/>
        <v>11935</v>
      </c>
      <c r="D11" s="42">
        <f t="shared" si="2"/>
        <v>12195</v>
      </c>
      <c r="E11" s="42">
        <f t="shared" si="3"/>
        <v>12276</v>
      </c>
      <c r="F11" s="42">
        <f t="shared" si="3"/>
        <v>12673</v>
      </c>
      <c r="G11" s="42">
        <f t="shared" si="0"/>
        <v>12844</v>
      </c>
      <c r="H11" s="42">
        <f t="shared" si="0"/>
        <v>14018</v>
      </c>
      <c r="I11" s="42">
        <f t="shared" si="4"/>
        <v>14427</v>
      </c>
      <c r="J11" s="42">
        <f t="shared" si="5"/>
        <v>15031</v>
      </c>
    </row>
    <row r="12" spans="1:10" ht="12">
      <c r="A12" s="31" t="s">
        <v>112</v>
      </c>
      <c r="B12" s="42">
        <f t="shared" si="1"/>
        <v>13444</v>
      </c>
      <c r="C12" s="42">
        <f t="shared" si="1"/>
        <v>13496</v>
      </c>
      <c r="D12" s="42">
        <f t="shared" si="2"/>
        <v>14082</v>
      </c>
      <c r="E12" s="42">
        <f t="shared" si="3"/>
        <v>14756</v>
      </c>
      <c r="F12" s="42">
        <f t="shared" si="3"/>
        <v>15513</v>
      </c>
      <c r="G12" s="42">
        <f t="shared" si="0"/>
        <v>16175</v>
      </c>
      <c r="H12" s="42">
        <f t="shared" si="0"/>
        <v>16643</v>
      </c>
      <c r="I12" s="42">
        <f t="shared" si="4"/>
        <v>17539</v>
      </c>
      <c r="J12" s="42">
        <f t="shared" si="5"/>
        <v>18555</v>
      </c>
    </row>
    <row r="13" spans="1:10" ht="12">
      <c r="A13" s="31" t="s">
        <v>113</v>
      </c>
      <c r="B13" s="42">
        <f t="shared" si="1"/>
        <v>3682</v>
      </c>
      <c r="C13" s="42">
        <f t="shared" si="1"/>
        <v>3609</v>
      </c>
      <c r="D13" s="42">
        <f t="shared" si="2"/>
        <v>3608</v>
      </c>
      <c r="E13" s="42">
        <f t="shared" si="3"/>
        <v>3712</v>
      </c>
      <c r="F13" s="42">
        <f t="shared" si="3"/>
        <v>3846</v>
      </c>
      <c r="G13" s="42">
        <f t="shared" si="0"/>
        <v>3944</v>
      </c>
      <c r="H13" s="42">
        <f t="shared" si="0"/>
        <v>3870</v>
      </c>
      <c r="I13" s="42">
        <f t="shared" si="4"/>
        <v>3805</v>
      </c>
      <c r="J13" s="42">
        <f t="shared" si="5"/>
        <v>3895</v>
      </c>
    </row>
    <row r="14" spans="1:10" ht="12">
      <c r="A14" s="31" t="s">
        <v>114</v>
      </c>
      <c r="B14" s="42">
        <f t="shared" si="1"/>
        <v>6442</v>
      </c>
      <c r="C14" s="42">
        <f t="shared" si="1"/>
        <v>6660</v>
      </c>
      <c r="D14" s="42">
        <f t="shared" si="2"/>
        <v>6521</v>
      </c>
      <c r="E14" s="42">
        <f t="shared" si="3"/>
        <v>6327</v>
      </c>
      <c r="F14" s="42">
        <f t="shared" si="3"/>
        <v>6106</v>
      </c>
      <c r="G14" s="42">
        <f t="shared" si="0"/>
        <v>5999</v>
      </c>
      <c r="H14" s="42">
        <f t="shared" si="0"/>
        <v>5969</v>
      </c>
      <c r="I14" s="42">
        <f t="shared" si="4"/>
        <v>6155</v>
      </c>
      <c r="J14" s="42">
        <f t="shared" si="5"/>
        <v>6639</v>
      </c>
    </row>
    <row r="15" spans="1:10" ht="12">
      <c r="A15" s="31" t="s">
        <v>115</v>
      </c>
      <c r="B15" s="42">
        <f t="shared" si="1"/>
        <v>7075</v>
      </c>
      <c r="C15" s="42">
        <f t="shared" si="1"/>
        <v>6703</v>
      </c>
      <c r="D15" s="42">
        <f t="shared" si="2"/>
        <v>6344</v>
      </c>
      <c r="E15" s="42">
        <f t="shared" si="3"/>
        <v>6302</v>
      </c>
      <c r="F15" s="42">
        <f>F28+F41</f>
        <v>6378</v>
      </c>
      <c r="G15" s="42">
        <f t="shared" si="0"/>
        <v>6406</v>
      </c>
      <c r="H15" s="42">
        <f t="shared" si="0"/>
        <v>6331</v>
      </c>
      <c r="I15" s="42">
        <f t="shared" si="4"/>
        <v>6433</v>
      </c>
      <c r="J15" s="42">
        <f t="shared" si="5"/>
        <v>6486</v>
      </c>
    </row>
    <row r="16" spans="1:10" ht="12">
      <c r="A16" s="31" t="s">
        <v>4</v>
      </c>
      <c r="B16" s="42">
        <f t="shared" si="1"/>
        <v>6097</v>
      </c>
      <c r="C16" s="42">
        <f t="shared" si="1"/>
        <v>6212</v>
      </c>
      <c r="D16" s="42">
        <f t="shared" si="2"/>
        <v>6456</v>
      </c>
      <c r="E16" s="42">
        <f t="shared" si="3"/>
        <v>6572</v>
      </c>
      <c r="F16" s="42">
        <f t="shared" si="3"/>
        <v>6700</v>
      </c>
      <c r="G16" s="42">
        <f t="shared" si="0"/>
        <v>6932</v>
      </c>
      <c r="H16" s="42">
        <f t="shared" si="0"/>
        <v>6260</v>
      </c>
      <c r="I16" s="42">
        <f t="shared" si="4"/>
        <v>6528</v>
      </c>
      <c r="J16" s="42">
        <f t="shared" si="5"/>
        <v>6805</v>
      </c>
    </row>
    <row r="17" spans="1:10" ht="12">
      <c r="A17" s="31" t="s">
        <v>116</v>
      </c>
      <c r="B17" s="42">
        <f t="shared" si="1"/>
        <v>6072</v>
      </c>
      <c r="C17" s="42">
        <f t="shared" si="1"/>
        <v>6355</v>
      </c>
      <c r="D17" s="42">
        <f t="shared" si="2"/>
        <v>6744</v>
      </c>
      <c r="E17" s="42">
        <f t="shared" si="3"/>
        <v>6992</v>
      </c>
      <c r="F17" s="42">
        <f t="shared" si="3"/>
        <v>6892</v>
      </c>
      <c r="G17" s="42">
        <f t="shared" si="0"/>
        <v>6748</v>
      </c>
      <c r="H17" s="42">
        <f t="shared" si="0"/>
        <v>6135</v>
      </c>
      <c r="I17" s="42">
        <f t="shared" si="4"/>
        <v>6192</v>
      </c>
      <c r="J17" s="42">
        <f t="shared" si="5"/>
        <v>6262</v>
      </c>
    </row>
    <row r="18" spans="1:10" ht="12">
      <c r="A18" s="98" t="s">
        <v>60</v>
      </c>
      <c r="B18" s="99">
        <f t="shared" si="1"/>
        <v>81045</v>
      </c>
      <c r="C18" s="99">
        <f t="shared" si="1"/>
        <v>80414</v>
      </c>
      <c r="D18" s="99">
        <f t="shared" si="2"/>
        <v>81348</v>
      </c>
      <c r="E18" s="99">
        <f t="shared" si="3"/>
        <v>82082</v>
      </c>
      <c r="F18" s="99">
        <f t="shared" si="3"/>
        <v>83679</v>
      </c>
      <c r="G18" s="99">
        <f t="shared" si="0"/>
        <v>84046</v>
      </c>
      <c r="H18" s="99">
        <f t="shared" si="0"/>
        <v>84169</v>
      </c>
      <c r="I18" s="99">
        <f t="shared" si="4"/>
        <v>86002</v>
      </c>
      <c r="J18" s="99">
        <f t="shared" si="5"/>
        <v>89496</v>
      </c>
    </row>
    <row r="19" spans="2:10" ht="12">
      <c r="B19" s="102" t="s">
        <v>34</v>
      </c>
      <c r="C19" s="102"/>
      <c r="D19" s="102"/>
      <c r="E19" s="102"/>
      <c r="F19" s="102"/>
      <c r="G19" s="102"/>
      <c r="H19" s="102"/>
      <c r="I19" s="102"/>
      <c r="J19" s="102"/>
    </row>
    <row r="20" spans="1:10" ht="12">
      <c r="A20" s="31" t="s">
        <v>107</v>
      </c>
      <c r="B20" s="42">
        <v>1983</v>
      </c>
      <c r="C20" s="42">
        <v>2023</v>
      </c>
      <c r="D20" s="42">
        <v>2079</v>
      </c>
      <c r="E20" s="42">
        <v>2043</v>
      </c>
      <c r="F20" s="42">
        <v>2038</v>
      </c>
      <c r="G20" s="42">
        <v>1972</v>
      </c>
      <c r="H20" s="31">
        <v>1866</v>
      </c>
      <c r="I20" s="42">
        <v>1724</v>
      </c>
      <c r="J20" s="42">
        <v>1761</v>
      </c>
    </row>
    <row r="21" spans="1:10" ht="12">
      <c r="A21" s="31" t="s">
        <v>108</v>
      </c>
      <c r="B21" s="42">
        <v>4579</v>
      </c>
      <c r="C21" s="42">
        <v>4374</v>
      </c>
      <c r="D21" s="42">
        <v>4419</v>
      </c>
      <c r="E21" s="42">
        <v>4565</v>
      </c>
      <c r="F21" s="42">
        <v>4829</v>
      </c>
      <c r="G21" s="42">
        <v>4771</v>
      </c>
      <c r="H21" s="31">
        <v>5033</v>
      </c>
      <c r="I21" s="42">
        <v>5140</v>
      </c>
      <c r="J21" s="42">
        <v>5269</v>
      </c>
    </row>
    <row r="22" spans="1:10" ht="12">
      <c r="A22" s="31" t="s">
        <v>109</v>
      </c>
      <c r="B22" s="42">
        <v>2097</v>
      </c>
      <c r="C22" s="42">
        <v>2017</v>
      </c>
      <c r="D22" s="42">
        <v>1993</v>
      </c>
      <c r="E22" s="42">
        <v>1985</v>
      </c>
      <c r="F22" s="42">
        <v>2009</v>
      </c>
      <c r="G22" s="42">
        <v>1930</v>
      </c>
      <c r="H22" s="31">
        <v>1869</v>
      </c>
      <c r="I22" s="42">
        <v>1847</v>
      </c>
      <c r="J22" s="42">
        <v>1902</v>
      </c>
    </row>
    <row r="23" spans="1:10" ht="12">
      <c r="A23" s="31" t="s">
        <v>110</v>
      </c>
      <c r="B23" s="42">
        <v>3332</v>
      </c>
      <c r="C23" s="42">
        <v>3234</v>
      </c>
      <c r="D23" s="42">
        <v>3189</v>
      </c>
      <c r="E23" s="42">
        <v>3083</v>
      </c>
      <c r="F23" s="42">
        <v>3037</v>
      </c>
      <c r="G23" s="42">
        <v>2892</v>
      </c>
      <c r="H23" s="31">
        <v>2675</v>
      </c>
      <c r="I23" s="42">
        <v>2621</v>
      </c>
      <c r="J23" s="42">
        <v>2613</v>
      </c>
    </row>
    <row r="24" spans="1:10" ht="12">
      <c r="A24" s="31" t="s">
        <v>111</v>
      </c>
      <c r="B24" s="42">
        <v>8556</v>
      </c>
      <c r="C24" s="42">
        <v>8485</v>
      </c>
      <c r="D24" s="42">
        <v>8677</v>
      </c>
      <c r="E24" s="42">
        <v>8739</v>
      </c>
      <c r="F24" s="42">
        <v>9092</v>
      </c>
      <c r="G24" s="42">
        <v>9252</v>
      </c>
      <c r="H24" s="31">
        <v>10161</v>
      </c>
      <c r="I24" s="42">
        <v>10475</v>
      </c>
      <c r="J24" s="42">
        <v>10826</v>
      </c>
    </row>
    <row r="25" spans="1:10" ht="12">
      <c r="A25" s="31" t="s">
        <v>112</v>
      </c>
      <c r="B25" s="42">
        <v>4907</v>
      </c>
      <c r="C25" s="42">
        <v>4943</v>
      </c>
      <c r="D25" s="42">
        <v>5189</v>
      </c>
      <c r="E25" s="42">
        <v>5476</v>
      </c>
      <c r="F25" s="42">
        <v>5688</v>
      </c>
      <c r="G25" s="42">
        <v>5806</v>
      </c>
      <c r="H25" s="31">
        <v>6084</v>
      </c>
      <c r="I25" s="42">
        <v>6369</v>
      </c>
      <c r="J25" s="42">
        <v>6747</v>
      </c>
    </row>
    <row r="26" spans="1:10" ht="12">
      <c r="A26" s="31" t="s">
        <v>113</v>
      </c>
      <c r="B26" s="42">
        <v>670</v>
      </c>
      <c r="C26" s="42">
        <v>653</v>
      </c>
      <c r="D26" s="42">
        <v>670</v>
      </c>
      <c r="E26" s="42">
        <v>704</v>
      </c>
      <c r="F26" s="42">
        <v>742</v>
      </c>
      <c r="G26" s="42">
        <v>755</v>
      </c>
      <c r="H26" s="31">
        <v>726</v>
      </c>
      <c r="I26" s="42">
        <v>723</v>
      </c>
      <c r="J26" s="42">
        <v>733</v>
      </c>
    </row>
    <row r="27" spans="1:10" ht="12">
      <c r="A27" s="31" t="s">
        <v>114</v>
      </c>
      <c r="B27" s="42">
        <v>2468</v>
      </c>
      <c r="C27" s="42">
        <v>2538</v>
      </c>
      <c r="D27" s="42">
        <v>2477</v>
      </c>
      <c r="E27" s="42">
        <v>2422</v>
      </c>
      <c r="F27" s="42">
        <v>2311</v>
      </c>
      <c r="G27" s="42">
        <v>2217</v>
      </c>
      <c r="H27" s="31">
        <v>2165</v>
      </c>
      <c r="I27" s="42">
        <v>2179</v>
      </c>
      <c r="J27" s="42">
        <v>2322</v>
      </c>
    </row>
    <row r="28" spans="1:10" ht="12">
      <c r="A28" s="31" t="s">
        <v>115</v>
      </c>
      <c r="B28" s="42">
        <v>1014</v>
      </c>
      <c r="C28" s="42">
        <v>950</v>
      </c>
      <c r="D28" s="42">
        <v>902</v>
      </c>
      <c r="E28" s="42">
        <v>882</v>
      </c>
      <c r="F28" s="42">
        <v>878</v>
      </c>
      <c r="G28" s="42">
        <v>891</v>
      </c>
      <c r="H28" s="31">
        <v>901</v>
      </c>
      <c r="I28" s="42">
        <v>913</v>
      </c>
      <c r="J28" s="42">
        <v>905</v>
      </c>
    </row>
    <row r="29" spans="1:10" ht="12">
      <c r="A29" s="31" t="s">
        <v>4</v>
      </c>
      <c r="B29" s="42">
        <v>3721</v>
      </c>
      <c r="C29" s="42">
        <v>3843</v>
      </c>
      <c r="D29" s="42">
        <v>4056</v>
      </c>
      <c r="E29" s="42">
        <v>4146</v>
      </c>
      <c r="F29" s="42">
        <v>4252</v>
      </c>
      <c r="G29" s="42">
        <v>4366</v>
      </c>
      <c r="H29" s="31">
        <v>3721</v>
      </c>
      <c r="I29" s="42">
        <v>3821</v>
      </c>
      <c r="J29" s="42">
        <v>4033</v>
      </c>
    </row>
    <row r="30" spans="1:10" ht="12">
      <c r="A30" s="31" t="s">
        <v>116</v>
      </c>
      <c r="B30" s="42">
        <v>2295</v>
      </c>
      <c r="C30" s="42">
        <v>2398</v>
      </c>
      <c r="D30" s="42">
        <v>2497</v>
      </c>
      <c r="E30" s="42">
        <v>2507</v>
      </c>
      <c r="F30" s="42">
        <v>2449</v>
      </c>
      <c r="G30" s="42">
        <v>2369</v>
      </c>
      <c r="H30" s="31">
        <v>2153</v>
      </c>
      <c r="I30" s="42">
        <v>2075</v>
      </c>
      <c r="J30" s="42">
        <v>2029</v>
      </c>
    </row>
    <row r="31" spans="1:10" ht="12">
      <c r="A31" s="98" t="s">
        <v>60</v>
      </c>
      <c r="B31" s="99">
        <f aca="true" t="shared" si="6" ref="B31:I31">SUM(B20:B30)</f>
        <v>35622</v>
      </c>
      <c r="C31" s="99">
        <f t="shared" si="6"/>
        <v>35458</v>
      </c>
      <c r="D31" s="99">
        <f t="shared" si="6"/>
        <v>36148</v>
      </c>
      <c r="E31" s="99">
        <f t="shared" si="6"/>
        <v>36552</v>
      </c>
      <c r="F31" s="99">
        <f t="shared" si="6"/>
        <v>37325</v>
      </c>
      <c r="G31" s="99">
        <f t="shared" si="6"/>
        <v>37221</v>
      </c>
      <c r="H31" s="99">
        <f t="shared" si="6"/>
        <v>37354</v>
      </c>
      <c r="I31" s="99">
        <f t="shared" si="6"/>
        <v>37887</v>
      </c>
      <c r="J31" s="99">
        <f>SUM(J20:J30)</f>
        <v>39140</v>
      </c>
    </row>
    <row r="32" spans="2:10" ht="12">
      <c r="B32" s="102" t="s">
        <v>35</v>
      </c>
      <c r="C32" s="102"/>
      <c r="D32" s="102"/>
      <c r="E32" s="102"/>
      <c r="F32" s="102"/>
      <c r="G32" s="102"/>
      <c r="H32" s="102"/>
      <c r="I32" s="102"/>
      <c r="J32" s="102"/>
    </row>
    <row r="33" spans="1:10" ht="12">
      <c r="A33" s="31" t="s">
        <v>107</v>
      </c>
      <c r="B33" s="42">
        <v>1859</v>
      </c>
      <c r="C33" s="42">
        <v>1835</v>
      </c>
      <c r="D33" s="42">
        <v>1789</v>
      </c>
      <c r="E33" s="42">
        <v>1746</v>
      </c>
      <c r="F33" s="42">
        <v>1718</v>
      </c>
      <c r="G33" s="42">
        <v>1668</v>
      </c>
      <c r="H33" s="31">
        <v>1638</v>
      </c>
      <c r="I33" s="42">
        <v>1546</v>
      </c>
      <c r="J33" s="42">
        <v>1631</v>
      </c>
    </row>
    <row r="34" spans="1:10" ht="12">
      <c r="A34" s="31" t="s">
        <v>108</v>
      </c>
      <c r="B34" s="42">
        <v>4177</v>
      </c>
      <c r="C34" s="42">
        <v>3913</v>
      </c>
      <c r="D34" s="42">
        <v>3846</v>
      </c>
      <c r="E34" s="42">
        <v>3807</v>
      </c>
      <c r="F34" s="42">
        <v>3919</v>
      </c>
      <c r="G34" s="42">
        <v>3955</v>
      </c>
      <c r="H34" s="31">
        <v>4322</v>
      </c>
      <c r="I34" s="42">
        <v>4398</v>
      </c>
      <c r="J34" s="42">
        <v>4539</v>
      </c>
    </row>
    <row r="35" spans="1:10" ht="12">
      <c r="A35" s="31" t="s">
        <v>109</v>
      </c>
      <c r="B35" s="42">
        <v>2972</v>
      </c>
      <c r="C35" s="42">
        <v>2752</v>
      </c>
      <c r="D35" s="42">
        <v>2719</v>
      </c>
      <c r="E35" s="42">
        <v>2601</v>
      </c>
      <c r="F35" s="42">
        <v>2647</v>
      </c>
      <c r="G35" s="42">
        <v>2564</v>
      </c>
      <c r="H35" s="31">
        <v>2423</v>
      </c>
      <c r="I35" s="42">
        <v>2525</v>
      </c>
      <c r="J35" s="42">
        <v>2555</v>
      </c>
    </row>
    <row r="36" spans="1:10" ht="12">
      <c r="A36" s="31" t="s">
        <v>110</v>
      </c>
      <c r="B36" s="42">
        <v>5181</v>
      </c>
      <c r="C36" s="42">
        <v>5296</v>
      </c>
      <c r="D36" s="42">
        <v>5364</v>
      </c>
      <c r="E36" s="42">
        <v>5315</v>
      </c>
      <c r="F36" s="42">
        <v>5374</v>
      </c>
      <c r="G36" s="42">
        <v>5246</v>
      </c>
      <c r="H36" s="31">
        <v>5117</v>
      </c>
      <c r="I36" s="42">
        <v>5122</v>
      </c>
      <c r="J36" s="42">
        <v>5553</v>
      </c>
    </row>
    <row r="37" spans="1:10" ht="12">
      <c r="A37" s="31" t="s">
        <v>111</v>
      </c>
      <c r="B37" s="42">
        <v>3497</v>
      </c>
      <c r="C37" s="42">
        <v>3450</v>
      </c>
      <c r="D37" s="42">
        <v>3518</v>
      </c>
      <c r="E37" s="42">
        <v>3537</v>
      </c>
      <c r="F37" s="42">
        <v>3581</v>
      </c>
      <c r="G37" s="42">
        <v>3592</v>
      </c>
      <c r="H37" s="31">
        <v>3857</v>
      </c>
      <c r="I37" s="42">
        <v>3952</v>
      </c>
      <c r="J37" s="42">
        <v>4205</v>
      </c>
    </row>
    <row r="38" spans="1:10" ht="12">
      <c r="A38" s="31" t="s">
        <v>112</v>
      </c>
      <c r="B38" s="42">
        <v>8537</v>
      </c>
      <c r="C38" s="42">
        <v>8553</v>
      </c>
      <c r="D38" s="42">
        <v>8893</v>
      </c>
      <c r="E38" s="42">
        <v>9280</v>
      </c>
      <c r="F38" s="42">
        <v>9825</v>
      </c>
      <c r="G38" s="42">
        <v>10369</v>
      </c>
      <c r="H38" s="31">
        <v>10559</v>
      </c>
      <c r="I38" s="42">
        <v>11170</v>
      </c>
      <c r="J38" s="42">
        <v>11808</v>
      </c>
    </row>
    <row r="39" spans="1:10" ht="12">
      <c r="A39" s="31" t="s">
        <v>113</v>
      </c>
      <c r="B39" s="42">
        <v>3012</v>
      </c>
      <c r="C39" s="42">
        <v>2956</v>
      </c>
      <c r="D39" s="42">
        <v>2938</v>
      </c>
      <c r="E39" s="42">
        <v>3008</v>
      </c>
      <c r="F39" s="42">
        <v>3104</v>
      </c>
      <c r="G39" s="42">
        <v>3189</v>
      </c>
      <c r="H39" s="31">
        <v>3144</v>
      </c>
      <c r="I39" s="42">
        <v>3082</v>
      </c>
      <c r="J39" s="42">
        <v>3162</v>
      </c>
    </row>
    <row r="40" spans="1:10" ht="12">
      <c r="A40" s="31" t="s">
        <v>114</v>
      </c>
      <c r="B40" s="42">
        <v>3974</v>
      </c>
      <c r="C40" s="42">
        <v>4122</v>
      </c>
      <c r="D40" s="42">
        <v>4044</v>
      </c>
      <c r="E40" s="42">
        <v>3905</v>
      </c>
      <c r="F40" s="42">
        <v>3795</v>
      </c>
      <c r="G40" s="42">
        <v>3782</v>
      </c>
      <c r="H40" s="31">
        <v>3804</v>
      </c>
      <c r="I40" s="42">
        <v>3976</v>
      </c>
      <c r="J40" s="42">
        <v>4317</v>
      </c>
    </row>
    <row r="41" spans="1:10" ht="12">
      <c r="A41" s="31" t="s">
        <v>115</v>
      </c>
      <c r="B41" s="42">
        <v>6061</v>
      </c>
      <c r="C41" s="42">
        <v>5753</v>
      </c>
      <c r="D41" s="42">
        <v>5442</v>
      </c>
      <c r="E41" s="42">
        <v>5420</v>
      </c>
      <c r="F41" s="42">
        <v>5500</v>
      </c>
      <c r="G41" s="42">
        <v>5515</v>
      </c>
      <c r="H41" s="31">
        <v>5430</v>
      </c>
      <c r="I41" s="42">
        <v>5520</v>
      </c>
      <c r="J41" s="42">
        <v>5581</v>
      </c>
    </row>
    <row r="42" spans="1:10" ht="12">
      <c r="A42" s="31" t="s">
        <v>4</v>
      </c>
      <c r="B42" s="42">
        <v>2376</v>
      </c>
      <c r="C42" s="42">
        <v>2369</v>
      </c>
      <c r="D42" s="42">
        <v>2400</v>
      </c>
      <c r="E42" s="42">
        <v>2426</v>
      </c>
      <c r="F42" s="42">
        <v>2448</v>
      </c>
      <c r="G42" s="42">
        <v>2566</v>
      </c>
      <c r="H42" s="31">
        <v>2539</v>
      </c>
      <c r="I42" s="42">
        <v>2707</v>
      </c>
      <c r="J42" s="42">
        <v>2772</v>
      </c>
    </row>
    <row r="43" spans="1:10" ht="12">
      <c r="A43" s="31" t="s">
        <v>116</v>
      </c>
      <c r="B43" s="42">
        <v>3777</v>
      </c>
      <c r="C43" s="42">
        <v>3957</v>
      </c>
      <c r="D43" s="42">
        <v>4247</v>
      </c>
      <c r="E43" s="42">
        <v>4485</v>
      </c>
      <c r="F43" s="42">
        <v>4443</v>
      </c>
      <c r="G43" s="42">
        <v>4379</v>
      </c>
      <c r="H43" s="31">
        <v>3982</v>
      </c>
      <c r="I43" s="42">
        <v>4117</v>
      </c>
      <c r="J43" s="42">
        <v>4233</v>
      </c>
    </row>
    <row r="44" spans="1:10" ht="12">
      <c r="A44" s="98" t="s">
        <v>60</v>
      </c>
      <c r="B44" s="99">
        <f aca="true" t="shared" si="7" ref="B44:I44">SUM(B33:B43)</f>
        <v>45423</v>
      </c>
      <c r="C44" s="99">
        <f t="shared" si="7"/>
        <v>44956</v>
      </c>
      <c r="D44" s="99">
        <f t="shared" si="7"/>
        <v>45200</v>
      </c>
      <c r="E44" s="99">
        <f t="shared" si="7"/>
        <v>45530</v>
      </c>
      <c r="F44" s="99">
        <f t="shared" si="7"/>
        <v>46354</v>
      </c>
      <c r="G44" s="99">
        <f t="shared" si="7"/>
        <v>46825</v>
      </c>
      <c r="H44" s="99">
        <f t="shared" si="7"/>
        <v>46815</v>
      </c>
      <c r="I44" s="99">
        <f t="shared" si="7"/>
        <v>48115</v>
      </c>
      <c r="J44" s="99">
        <f>SUM(J33:J43)</f>
        <v>50356</v>
      </c>
    </row>
    <row r="45" spans="1:10" ht="4.5" customHeight="1">
      <c r="A45" s="100"/>
      <c r="B45" s="95"/>
      <c r="C45" s="95"/>
      <c r="D45" s="95"/>
      <c r="E45" s="95"/>
      <c r="F45" s="95"/>
      <c r="G45" s="95"/>
      <c r="H45" s="95"/>
      <c r="I45" s="59"/>
      <c r="J45" s="64"/>
    </row>
    <row r="46" spans="1:9" ht="12" customHeight="1">
      <c r="A46" s="66" t="s">
        <v>119</v>
      </c>
      <c r="B46" s="92"/>
      <c r="C46" s="13"/>
      <c r="D46" s="13"/>
      <c r="E46" s="13"/>
      <c r="F46" s="17"/>
      <c r="G46" s="17"/>
      <c r="H46" s="17"/>
      <c r="I46" s="101"/>
    </row>
    <row r="47" spans="1:9" ht="12">
      <c r="A47" s="74" t="s">
        <v>37</v>
      </c>
      <c r="B47" s="67"/>
      <c r="C47" s="67"/>
      <c r="D47" s="67"/>
      <c r="E47" s="67"/>
      <c r="F47" s="67"/>
      <c r="G47" s="67"/>
      <c r="H47" s="67"/>
      <c r="I47" s="75"/>
    </row>
    <row r="48" spans="2:8" ht="12">
      <c r="B48" s="71"/>
      <c r="C48" s="71"/>
      <c r="D48" s="71"/>
      <c r="E48" s="71"/>
      <c r="F48" s="71"/>
      <c r="G48" s="71"/>
      <c r="H48" s="71"/>
    </row>
    <row r="49" spans="1:9" ht="12">
      <c r="A49" s="74"/>
      <c r="B49" s="71"/>
      <c r="C49" s="71"/>
      <c r="D49" s="71"/>
      <c r="E49" s="71"/>
      <c r="F49" s="71"/>
      <c r="G49" s="71"/>
      <c r="H49" s="71"/>
      <c r="I49" s="71"/>
    </row>
    <row r="50" spans="2:9" ht="12">
      <c r="B50" s="42"/>
      <c r="C50" s="42"/>
      <c r="D50" s="42"/>
      <c r="E50" s="42"/>
      <c r="F50" s="42"/>
      <c r="G50" s="42"/>
      <c r="H50" s="42"/>
      <c r="I50" s="72"/>
    </row>
    <row r="51" spans="2:9" ht="12">
      <c r="B51" s="42"/>
      <c r="C51" s="42"/>
      <c r="D51" s="42"/>
      <c r="E51" s="42"/>
      <c r="F51" s="42"/>
      <c r="G51" s="42"/>
      <c r="H51" s="42"/>
      <c r="I51" s="78"/>
    </row>
    <row r="52" ht="12">
      <c r="I52" s="79"/>
    </row>
    <row r="53" ht="12">
      <c r="I53" s="80"/>
    </row>
    <row r="54" ht="12">
      <c r="I54" s="68"/>
    </row>
    <row r="55" ht="12">
      <c r="I55" s="68"/>
    </row>
    <row r="56" spans="1:9" ht="12">
      <c r="A56" s="81"/>
      <c r="I56" s="68"/>
    </row>
    <row r="57" spans="1:9" ht="12">
      <c r="A57" s="82"/>
      <c r="I57" s="68"/>
    </row>
    <row r="58" spans="1:9" ht="12">
      <c r="A58" s="82"/>
      <c r="I58" s="68"/>
    </row>
    <row r="59" spans="1:9" ht="12">
      <c r="A59" s="82"/>
      <c r="I59" s="68"/>
    </row>
    <row r="60" spans="1:9" ht="12">
      <c r="A60" s="82"/>
      <c r="I60" s="54"/>
    </row>
    <row r="61" ht="12">
      <c r="A61" s="82"/>
    </row>
    <row r="62" ht="12">
      <c r="A62" s="82"/>
    </row>
    <row r="63" spans="1:9" ht="12">
      <c r="A63" s="82"/>
      <c r="I63" s="55"/>
    </row>
    <row r="64" spans="1:9" ht="12">
      <c r="A64" s="82"/>
      <c r="I64" s="51"/>
    </row>
    <row r="65" spans="1:9" ht="12">
      <c r="A65" s="82"/>
      <c r="I65" s="51"/>
    </row>
    <row r="66" spans="1:9" ht="12">
      <c r="A66" s="82"/>
      <c r="I66" s="51"/>
    </row>
    <row r="67" spans="1:9" ht="12">
      <c r="A67" s="82"/>
      <c r="I67" s="51"/>
    </row>
    <row r="68" spans="1:9" ht="12">
      <c r="A68" s="82"/>
      <c r="I68" s="51"/>
    </row>
    <row r="69" ht="12">
      <c r="I69" s="31"/>
    </row>
    <row r="70" ht="12">
      <c r="I70" s="31"/>
    </row>
    <row r="71" ht="12">
      <c r="I71" s="31"/>
    </row>
    <row r="72" spans="1:9" ht="12">
      <c r="A72" s="84"/>
      <c r="B72" s="85"/>
      <c r="C72" s="86"/>
      <c r="D72" s="86"/>
      <c r="E72" s="86"/>
      <c r="F72" s="86"/>
      <c r="G72" s="86"/>
      <c r="H72" s="86"/>
      <c r="I72" s="86"/>
    </row>
    <row r="73" spans="1:9" ht="12">
      <c r="A73" s="87"/>
      <c r="B73" s="85"/>
      <c r="C73" s="86"/>
      <c r="D73" s="86"/>
      <c r="E73" s="86"/>
      <c r="F73" s="86"/>
      <c r="G73" s="86"/>
      <c r="H73" s="86"/>
      <c r="I73" s="86"/>
    </row>
    <row r="74" spans="2:9" ht="12">
      <c r="B74" s="88"/>
      <c r="C74" s="89"/>
      <c r="D74" s="89"/>
      <c r="E74" s="89"/>
      <c r="F74" s="89"/>
      <c r="G74" s="89"/>
      <c r="H74" s="89"/>
      <c r="I74" s="89"/>
    </row>
    <row r="75" spans="2:9" ht="12">
      <c r="B75" s="89"/>
      <c r="C75" s="89"/>
      <c r="D75" s="89"/>
      <c r="E75" s="89"/>
      <c r="F75" s="89"/>
      <c r="G75" s="89"/>
      <c r="H75" s="89"/>
      <c r="I75" s="88"/>
    </row>
    <row r="76" ht="12">
      <c r="I76" s="55"/>
    </row>
    <row r="77" ht="12">
      <c r="I77" s="55"/>
    </row>
    <row r="78" ht="12">
      <c r="I78" s="55"/>
    </row>
    <row r="79" ht="12">
      <c r="I79" s="55"/>
    </row>
    <row r="80" ht="12">
      <c r="I80" s="55"/>
    </row>
    <row r="81" ht="12">
      <c r="I81" s="54"/>
    </row>
    <row r="82" ht="12">
      <c r="I82" s="55"/>
    </row>
    <row r="83" ht="12">
      <c r="I83" s="54"/>
    </row>
    <row r="84" ht="12">
      <c r="I84" s="54"/>
    </row>
  </sheetData>
  <sheetProtection/>
  <mergeCells count="3">
    <mergeCell ref="B6:J6"/>
    <mergeCell ref="B19:J19"/>
    <mergeCell ref="B32:J32"/>
  </mergeCells>
  <printOptions/>
  <pageMargins left="0.7" right="0.7" top="0.75" bottom="0.75" header="0.3" footer="0.3"/>
  <pageSetup orientation="portrait" paperSize="9" r:id="rId1"/>
  <ignoredErrors>
    <ignoredError sqref="A7:I18 J7:J18 A20:I31 A33:I44 J31 J44" unlockedFormula="1"/>
    <ignoredError sqref="J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showZeros="0" zoomScalePageLayoutView="0" workbookViewId="0" topLeftCell="A1">
      <selection activeCell="U25" sqref="U25"/>
    </sheetView>
  </sheetViews>
  <sheetFormatPr defaultColWidth="10.875" defaultRowHeight="12"/>
  <cols>
    <col min="1" max="1" width="10.75390625" style="31" customWidth="1"/>
    <col min="2" max="2" width="6.125" style="31" customWidth="1"/>
    <col min="3" max="3" width="6.25390625" style="31" customWidth="1"/>
    <col min="4" max="4" width="6.875" style="31" customWidth="1"/>
    <col min="5" max="5" width="7.375" style="76" customWidth="1"/>
    <col min="6" max="6" width="6.25390625" style="31" customWidth="1"/>
    <col min="7" max="7" width="5.75390625" style="31" customWidth="1"/>
    <col min="8" max="9" width="6.25390625" style="31" customWidth="1"/>
    <col min="10" max="10" width="6.875" style="31" customWidth="1"/>
    <col min="11" max="11" width="9.375" style="31" customWidth="1"/>
    <col min="12" max="12" width="5.875" style="77" customWidth="1"/>
    <col min="13" max="13" width="5.75390625" style="31" customWidth="1"/>
    <col min="14" max="14" width="5.875" style="31" customWidth="1"/>
    <col min="15" max="15" width="7.875" style="31" customWidth="1"/>
    <col min="16" max="16" width="10.75390625" style="77" bestFit="1" customWidth="1"/>
    <col min="17" max="17" width="7.125" style="31" bestFit="1" customWidth="1"/>
    <col min="18" max="18" width="7.25390625" style="31" customWidth="1"/>
    <col min="19" max="19" width="6.875" style="31" customWidth="1"/>
    <col min="20" max="20" width="9.25390625" style="31" customWidth="1"/>
    <col min="21" max="21" width="7.375" style="31" customWidth="1"/>
    <col min="22" max="23" width="9.875" style="1" customWidth="1"/>
    <col min="24" max="16384" width="10.875" style="1" customWidth="1"/>
  </cols>
  <sheetData>
    <row r="1" spans="1:21" s="10" customFormat="1" ht="19.5" customHeight="1">
      <c r="A1" s="12" t="s">
        <v>58</v>
      </c>
      <c r="B1" s="13"/>
      <c r="C1" s="13"/>
      <c r="D1" s="13"/>
      <c r="E1" s="14"/>
      <c r="F1" s="13"/>
      <c r="G1" s="15"/>
      <c r="H1" s="13"/>
      <c r="I1" s="16"/>
      <c r="J1" s="13"/>
      <c r="K1" s="13"/>
      <c r="L1" s="13"/>
      <c r="M1" s="13"/>
      <c r="N1" s="13"/>
      <c r="O1" s="17" t="s">
        <v>0</v>
      </c>
      <c r="P1" s="13"/>
      <c r="Q1" s="13"/>
      <c r="R1" s="13"/>
      <c r="S1" s="13"/>
      <c r="T1" s="13"/>
      <c r="U1" s="17"/>
    </row>
    <row r="2" spans="1:21" s="10" customFormat="1" ht="15" customHeight="1">
      <c r="A2" s="18" t="s">
        <v>100</v>
      </c>
      <c r="B2" s="19"/>
      <c r="C2" s="19"/>
      <c r="D2" s="19"/>
      <c r="E2" s="20"/>
      <c r="F2" s="19"/>
      <c r="G2" s="21"/>
      <c r="H2" s="19" t="s">
        <v>118</v>
      </c>
      <c r="I2" s="19"/>
      <c r="J2" s="19"/>
      <c r="K2" s="19"/>
      <c r="L2" s="19"/>
      <c r="M2" s="19"/>
      <c r="N2" s="19"/>
      <c r="O2" s="21"/>
      <c r="P2" s="19"/>
      <c r="Q2" s="19"/>
      <c r="R2" s="19"/>
      <c r="S2" s="19"/>
      <c r="T2" s="19"/>
      <c r="U2" s="22"/>
    </row>
    <row r="3" spans="1:21" s="5" customFormat="1" ht="14.25" customHeight="1">
      <c r="A3" s="23" t="s">
        <v>1</v>
      </c>
      <c r="B3" s="106" t="s">
        <v>101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24" t="s">
        <v>2</v>
      </c>
    </row>
    <row r="4" spans="1:21" ht="14.25" customHeight="1">
      <c r="A4" s="25" t="s">
        <v>56</v>
      </c>
      <c r="B4" s="26" t="s">
        <v>41</v>
      </c>
      <c r="C4" s="27" t="s">
        <v>43</v>
      </c>
      <c r="D4" s="28" t="s">
        <v>9</v>
      </c>
      <c r="E4" s="27" t="s">
        <v>47</v>
      </c>
      <c r="F4" s="28" t="s">
        <v>5</v>
      </c>
      <c r="G4" s="26" t="s">
        <v>63</v>
      </c>
      <c r="H4" s="28" t="s">
        <v>3</v>
      </c>
      <c r="I4" s="26" t="s">
        <v>10</v>
      </c>
      <c r="J4" s="28" t="s">
        <v>6</v>
      </c>
      <c r="K4" s="27" t="s">
        <v>75</v>
      </c>
      <c r="L4" s="28" t="s">
        <v>8</v>
      </c>
      <c r="M4" s="28" t="s">
        <v>8</v>
      </c>
      <c r="N4" s="27" t="s">
        <v>49</v>
      </c>
      <c r="O4" s="26" t="s">
        <v>4</v>
      </c>
      <c r="P4" s="28" t="s">
        <v>80</v>
      </c>
      <c r="Q4" s="28" t="s">
        <v>4</v>
      </c>
      <c r="R4" s="28" t="s">
        <v>4</v>
      </c>
      <c r="S4" s="28" t="s">
        <v>4</v>
      </c>
      <c r="T4" s="26" t="s">
        <v>7</v>
      </c>
      <c r="U4" s="26"/>
    </row>
    <row r="5" spans="1:21" ht="14.25" customHeight="1">
      <c r="A5" s="29" t="s">
        <v>57</v>
      </c>
      <c r="B5" s="26" t="s">
        <v>42</v>
      </c>
      <c r="C5" s="27" t="s">
        <v>44</v>
      </c>
      <c r="D5" s="28" t="s">
        <v>18</v>
      </c>
      <c r="E5" s="27" t="s">
        <v>48</v>
      </c>
      <c r="F5" s="28" t="s">
        <v>13</v>
      </c>
      <c r="G5" s="28" t="s">
        <v>39</v>
      </c>
      <c r="H5" s="28" t="s">
        <v>11</v>
      </c>
      <c r="I5" s="26" t="s">
        <v>19</v>
      </c>
      <c r="J5" s="28" t="s">
        <v>15</v>
      </c>
      <c r="K5" s="27" t="s">
        <v>76</v>
      </c>
      <c r="L5" s="28" t="s">
        <v>17</v>
      </c>
      <c r="M5" s="28" t="s">
        <v>20</v>
      </c>
      <c r="N5" s="27" t="s">
        <v>50</v>
      </c>
      <c r="O5" s="26" t="s">
        <v>16</v>
      </c>
      <c r="P5" s="28" t="s">
        <v>81</v>
      </c>
      <c r="Q5" s="27" t="s">
        <v>45</v>
      </c>
      <c r="R5" s="28" t="s">
        <v>12</v>
      </c>
      <c r="S5" s="30" t="s">
        <v>14</v>
      </c>
      <c r="T5" s="26" t="s">
        <v>77</v>
      </c>
      <c r="U5" s="26"/>
    </row>
    <row r="6" spans="2:21" ht="14.25" customHeight="1">
      <c r="B6" s="32"/>
      <c r="C6" s="27"/>
      <c r="D6" s="28" t="s">
        <v>28</v>
      </c>
      <c r="E6" s="27" t="s">
        <v>74</v>
      </c>
      <c r="F6" s="33" t="s">
        <v>53</v>
      </c>
      <c r="G6" s="34" t="s">
        <v>40</v>
      </c>
      <c r="H6" s="28" t="s">
        <v>21</v>
      </c>
      <c r="I6" s="32"/>
      <c r="J6" s="28" t="s">
        <v>24</v>
      </c>
      <c r="K6" s="27" t="s">
        <v>30</v>
      </c>
      <c r="L6" s="28" t="s">
        <v>26</v>
      </c>
      <c r="M6" s="28" t="s">
        <v>29</v>
      </c>
      <c r="N6" s="27"/>
      <c r="O6" s="34" t="s">
        <v>25</v>
      </c>
      <c r="P6" s="28" t="s">
        <v>27</v>
      </c>
      <c r="Q6" s="27" t="s">
        <v>46</v>
      </c>
      <c r="R6" s="28" t="s">
        <v>22</v>
      </c>
      <c r="S6" s="30" t="s">
        <v>102</v>
      </c>
      <c r="T6" s="26" t="s">
        <v>78</v>
      </c>
      <c r="U6" s="26"/>
    </row>
    <row r="7" spans="1:21" s="7" customFormat="1" ht="14.25" customHeight="1">
      <c r="A7" s="35"/>
      <c r="B7" s="36"/>
      <c r="C7" s="37" t="s">
        <v>23</v>
      </c>
      <c r="D7" s="36"/>
      <c r="E7" s="38" t="s">
        <v>103</v>
      </c>
      <c r="F7" s="36"/>
      <c r="G7" s="36"/>
      <c r="H7" s="36"/>
      <c r="I7" s="36"/>
      <c r="J7" s="39" t="s">
        <v>51</v>
      </c>
      <c r="K7" s="37" t="s">
        <v>54</v>
      </c>
      <c r="L7" s="39" t="s">
        <v>31</v>
      </c>
      <c r="M7" s="39" t="s">
        <v>32</v>
      </c>
      <c r="N7" s="37" t="s">
        <v>68</v>
      </c>
      <c r="O7" s="36" t="s">
        <v>52</v>
      </c>
      <c r="P7" s="39" t="s">
        <v>82</v>
      </c>
      <c r="Q7" s="37" t="s">
        <v>23</v>
      </c>
      <c r="R7" s="36"/>
      <c r="S7" s="36"/>
      <c r="T7" s="36" t="s">
        <v>79</v>
      </c>
      <c r="U7" s="40"/>
    </row>
    <row r="8" spans="1:21" s="3" customFormat="1" ht="16.5" customHeight="1">
      <c r="A8" s="104" t="s">
        <v>33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1" ht="12" customHeight="1">
      <c r="A9" s="41" t="s">
        <v>86</v>
      </c>
      <c r="B9" s="42">
        <v>2269</v>
      </c>
      <c r="C9" s="42"/>
      <c r="D9" s="42">
        <v>639</v>
      </c>
      <c r="E9" s="43"/>
      <c r="F9" s="42">
        <v>10592</v>
      </c>
      <c r="G9" s="42">
        <v>2248</v>
      </c>
      <c r="H9" s="42">
        <v>14414</v>
      </c>
      <c r="I9" s="42">
        <v>9137</v>
      </c>
      <c r="J9" s="42">
        <v>13612</v>
      </c>
      <c r="K9" s="42"/>
      <c r="L9" s="44">
        <v>4566</v>
      </c>
      <c r="M9" s="42">
        <v>1561</v>
      </c>
      <c r="N9" s="42"/>
      <c r="O9" s="42">
        <v>4706</v>
      </c>
      <c r="P9" s="44">
        <v>5445</v>
      </c>
      <c r="Q9" s="42"/>
      <c r="R9" s="42">
        <v>7466</v>
      </c>
      <c r="S9" s="42">
        <v>1365</v>
      </c>
      <c r="T9" s="42">
        <v>197</v>
      </c>
      <c r="U9" s="45">
        <f>SUM(B9:T9)</f>
        <v>78217</v>
      </c>
    </row>
    <row r="10" spans="1:21" ht="12" customHeight="1">
      <c r="A10" s="41" t="s">
        <v>87</v>
      </c>
      <c r="B10" s="42">
        <v>2151</v>
      </c>
      <c r="C10" s="42"/>
      <c r="D10" s="42">
        <v>699</v>
      </c>
      <c r="E10" s="43"/>
      <c r="F10" s="42">
        <v>11380</v>
      </c>
      <c r="G10" s="42">
        <v>2371</v>
      </c>
      <c r="H10" s="42">
        <v>14476</v>
      </c>
      <c r="I10" s="42">
        <v>9949</v>
      </c>
      <c r="J10" s="42">
        <v>14148</v>
      </c>
      <c r="K10" s="42"/>
      <c r="L10" s="44">
        <v>4096</v>
      </c>
      <c r="M10" s="42">
        <v>1529</v>
      </c>
      <c r="N10" s="42"/>
      <c r="O10" s="42">
        <v>5375</v>
      </c>
      <c r="P10" s="44">
        <v>5978</v>
      </c>
      <c r="Q10" s="42"/>
      <c r="R10" s="42">
        <v>8322</v>
      </c>
      <c r="S10" s="42">
        <v>1477</v>
      </c>
      <c r="T10" s="42">
        <v>328</v>
      </c>
      <c r="U10" s="45">
        <f aca="true" t="shared" si="0" ref="U10:U26">SUM(B10:T10)</f>
        <v>82279</v>
      </c>
    </row>
    <row r="11" spans="1:21" ht="12" customHeight="1">
      <c r="A11" s="41" t="s">
        <v>88</v>
      </c>
      <c r="B11" s="42">
        <v>2118</v>
      </c>
      <c r="C11" s="42"/>
      <c r="D11" s="42">
        <v>774</v>
      </c>
      <c r="E11" s="43"/>
      <c r="F11" s="42">
        <v>11708</v>
      </c>
      <c r="G11" s="42">
        <v>2410</v>
      </c>
      <c r="H11" s="42">
        <v>14614</v>
      </c>
      <c r="I11" s="42">
        <v>11063</v>
      </c>
      <c r="J11" s="42">
        <v>14708</v>
      </c>
      <c r="K11" s="42"/>
      <c r="L11" s="44">
        <v>3820</v>
      </c>
      <c r="M11" s="42">
        <v>1587</v>
      </c>
      <c r="N11" s="42"/>
      <c r="O11" s="42">
        <v>5969</v>
      </c>
      <c r="P11" s="44">
        <v>6484</v>
      </c>
      <c r="Q11" s="42"/>
      <c r="R11" s="42">
        <v>8778</v>
      </c>
      <c r="S11" s="42">
        <v>1589</v>
      </c>
      <c r="T11" s="42">
        <v>421</v>
      </c>
      <c r="U11" s="45">
        <f t="shared" si="0"/>
        <v>86043</v>
      </c>
    </row>
    <row r="12" spans="1:21" ht="12" customHeight="1">
      <c r="A12" s="41" t="s">
        <v>89</v>
      </c>
      <c r="B12" s="42">
        <v>2092</v>
      </c>
      <c r="C12" s="42"/>
      <c r="D12" s="42">
        <v>770</v>
      </c>
      <c r="E12" s="43"/>
      <c r="F12" s="42">
        <v>12547</v>
      </c>
      <c r="G12" s="42">
        <v>2465</v>
      </c>
      <c r="H12" s="42">
        <v>15544</v>
      </c>
      <c r="I12" s="42">
        <v>11922</v>
      </c>
      <c r="J12" s="42">
        <v>15703</v>
      </c>
      <c r="K12" s="42"/>
      <c r="L12" s="44">
        <v>3621</v>
      </c>
      <c r="M12" s="42">
        <v>1651</v>
      </c>
      <c r="N12" s="42"/>
      <c r="O12" s="42">
        <v>6780</v>
      </c>
      <c r="P12" s="44">
        <v>7061</v>
      </c>
      <c r="Q12" s="42"/>
      <c r="R12" s="42">
        <v>9271</v>
      </c>
      <c r="S12" s="42">
        <v>1678</v>
      </c>
      <c r="T12" s="42">
        <v>462</v>
      </c>
      <c r="U12" s="45">
        <f t="shared" si="0"/>
        <v>91567</v>
      </c>
    </row>
    <row r="13" spans="1:21" ht="12" customHeight="1">
      <c r="A13" s="46" t="s">
        <v>90</v>
      </c>
      <c r="B13" s="42">
        <v>2061</v>
      </c>
      <c r="C13" s="42"/>
      <c r="D13" s="42">
        <v>775</v>
      </c>
      <c r="E13" s="43"/>
      <c r="F13" s="42">
        <v>12920</v>
      </c>
      <c r="G13" s="42">
        <v>2535</v>
      </c>
      <c r="H13" s="42">
        <v>15527</v>
      </c>
      <c r="I13" s="42">
        <v>12538</v>
      </c>
      <c r="J13" s="42">
        <v>16687</v>
      </c>
      <c r="K13" s="42"/>
      <c r="L13" s="44">
        <v>3468</v>
      </c>
      <c r="M13" s="42">
        <v>1716</v>
      </c>
      <c r="N13" s="42"/>
      <c r="O13" s="42">
        <v>6992</v>
      </c>
      <c r="P13" s="44">
        <v>7092</v>
      </c>
      <c r="Q13" s="42"/>
      <c r="R13" s="42">
        <v>9661</v>
      </c>
      <c r="S13" s="42">
        <v>1689</v>
      </c>
      <c r="T13" s="42">
        <v>611</v>
      </c>
      <c r="U13" s="45">
        <f t="shared" si="0"/>
        <v>94272</v>
      </c>
    </row>
    <row r="14" spans="1:21" ht="12" customHeight="1">
      <c r="A14" s="46" t="s">
        <v>91</v>
      </c>
      <c r="B14" s="42">
        <v>1937</v>
      </c>
      <c r="C14" s="42"/>
      <c r="D14" s="42">
        <v>734</v>
      </c>
      <c r="E14" s="43"/>
      <c r="F14" s="42">
        <v>12969</v>
      </c>
      <c r="G14" s="42">
        <v>2573</v>
      </c>
      <c r="H14" s="42">
        <v>15172</v>
      </c>
      <c r="I14" s="42">
        <v>12770</v>
      </c>
      <c r="J14" s="42">
        <v>17168</v>
      </c>
      <c r="K14" s="42">
        <v>726</v>
      </c>
      <c r="L14" s="44">
        <v>3505</v>
      </c>
      <c r="M14" s="42">
        <v>1761</v>
      </c>
      <c r="N14" s="42"/>
      <c r="O14" s="42">
        <v>7367</v>
      </c>
      <c r="P14" s="44">
        <v>7532</v>
      </c>
      <c r="Q14" s="42"/>
      <c r="R14" s="42">
        <v>9730</v>
      </c>
      <c r="S14" s="42">
        <v>1608</v>
      </c>
      <c r="T14" s="42">
        <v>605</v>
      </c>
      <c r="U14" s="45">
        <f t="shared" si="0"/>
        <v>96157</v>
      </c>
    </row>
    <row r="15" spans="1:21" ht="12" customHeight="1">
      <c r="A15" s="46" t="s">
        <v>92</v>
      </c>
      <c r="B15" s="42">
        <v>2095</v>
      </c>
      <c r="C15" s="42"/>
      <c r="D15" s="42">
        <v>652</v>
      </c>
      <c r="E15" s="47">
        <v>1501</v>
      </c>
      <c r="F15" s="42">
        <v>13300</v>
      </c>
      <c r="G15" s="42">
        <v>2782</v>
      </c>
      <c r="H15" s="42">
        <v>15231</v>
      </c>
      <c r="I15" s="42">
        <v>13710</v>
      </c>
      <c r="J15" s="42">
        <v>16396</v>
      </c>
      <c r="K15" s="42">
        <v>1184</v>
      </c>
      <c r="L15" s="44">
        <v>3784</v>
      </c>
      <c r="M15" s="42">
        <v>1764</v>
      </c>
      <c r="N15" s="42">
        <v>2737</v>
      </c>
      <c r="O15" s="42">
        <v>5303</v>
      </c>
      <c r="P15" s="44">
        <v>7734</v>
      </c>
      <c r="Q15" s="42"/>
      <c r="R15" s="42">
        <v>9950</v>
      </c>
      <c r="S15" s="42">
        <v>1508</v>
      </c>
      <c r="T15" s="42">
        <v>898</v>
      </c>
      <c r="U15" s="45">
        <f t="shared" si="0"/>
        <v>100529</v>
      </c>
    </row>
    <row r="16" spans="1:21" ht="12" customHeight="1">
      <c r="A16" s="46" t="s">
        <v>93</v>
      </c>
      <c r="B16" s="42">
        <v>2005</v>
      </c>
      <c r="C16" s="42"/>
      <c r="D16" s="42">
        <v>584</v>
      </c>
      <c r="E16" s="43">
        <v>1905</v>
      </c>
      <c r="F16" s="42">
        <v>13041</v>
      </c>
      <c r="G16" s="42">
        <v>2853</v>
      </c>
      <c r="H16" s="42">
        <v>14531</v>
      </c>
      <c r="I16" s="42">
        <v>13461</v>
      </c>
      <c r="J16" s="42">
        <v>15967</v>
      </c>
      <c r="K16" s="42">
        <v>1499</v>
      </c>
      <c r="L16" s="44">
        <v>3732</v>
      </c>
      <c r="M16" s="42">
        <v>1657</v>
      </c>
      <c r="N16" s="42">
        <v>2530</v>
      </c>
      <c r="O16" s="42">
        <v>5338</v>
      </c>
      <c r="P16" s="44">
        <v>7374</v>
      </c>
      <c r="Q16" s="42"/>
      <c r="R16" s="42">
        <v>9306</v>
      </c>
      <c r="S16" s="42">
        <v>1424</v>
      </c>
      <c r="T16" s="42">
        <v>885</v>
      </c>
      <c r="U16" s="45">
        <f t="shared" si="0"/>
        <v>98092</v>
      </c>
    </row>
    <row r="17" spans="1:21" ht="12" customHeight="1">
      <c r="A17" s="46" t="s">
        <v>94</v>
      </c>
      <c r="B17" s="42">
        <v>2026</v>
      </c>
      <c r="C17" s="42"/>
      <c r="D17" s="42">
        <v>494</v>
      </c>
      <c r="E17" s="48">
        <v>2206</v>
      </c>
      <c r="F17" s="42">
        <v>13344</v>
      </c>
      <c r="G17" s="42">
        <v>2964</v>
      </c>
      <c r="H17" s="42">
        <v>14005</v>
      </c>
      <c r="I17" s="42">
        <v>12812</v>
      </c>
      <c r="J17" s="42">
        <v>16195</v>
      </c>
      <c r="K17" s="42">
        <v>1764</v>
      </c>
      <c r="L17" s="44">
        <v>3966</v>
      </c>
      <c r="M17" s="42">
        <v>1682</v>
      </c>
      <c r="N17" s="42">
        <v>2484</v>
      </c>
      <c r="O17" s="42">
        <v>5369</v>
      </c>
      <c r="P17" s="44">
        <v>7009</v>
      </c>
      <c r="Q17" s="42"/>
      <c r="R17" s="42">
        <v>8956</v>
      </c>
      <c r="S17" s="42">
        <v>1390</v>
      </c>
      <c r="T17" s="42">
        <v>871</v>
      </c>
      <c r="U17" s="45">
        <f t="shared" si="0"/>
        <v>97537</v>
      </c>
    </row>
    <row r="18" spans="1:21" ht="12" customHeight="1">
      <c r="A18" s="49" t="s">
        <v>38</v>
      </c>
      <c r="B18" s="42">
        <v>1870</v>
      </c>
      <c r="C18" s="42">
        <v>100</v>
      </c>
      <c r="D18" s="42">
        <v>453</v>
      </c>
      <c r="E18" s="50">
        <v>2446</v>
      </c>
      <c r="F18" s="42">
        <v>13155</v>
      </c>
      <c r="G18" s="42">
        <v>2842</v>
      </c>
      <c r="H18" s="42">
        <v>13271</v>
      </c>
      <c r="I18" s="42">
        <v>12544</v>
      </c>
      <c r="J18" s="42">
        <v>16287</v>
      </c>
      <c r="K18" s="42">
        <v>2021</v>
      </c>
      <c r="L18" s="44">
        <v>3969</v>
      </c>
      <c r="M18" s="42">
        <v>1579</v>
      </c>
      <c r="N18" s="42">
        <v>2259</v>
      </c>
      <c r="O18" s="42">
        <v>5269</v>
      </c>
      <c r="P18" s="44">
        <v>6836</v>
      </c>
      <c r="Q18" s="42">
        <v>537</v>
      </c>
      <c r="R18" s="42">
        <v>9069</v>
      </c>
      <c r="S18" s="42">
        <v>1323</v>
      </c>
      <c r="T18" s="42">
        <v>860</v>
      </c>
      <c r="U18" s="45">
        <f t="shared" si="0"/>
        <v>96690</v>
      </c>
    </row>
    <row r="19" spans="1:21" ht="12" customHeight="1">
      <c r="A19" s="49" t="s">
        <v>55</v>
      </c>
      <c r="B19" s="42">
        <v>1796</v>
      </c>
      <c r="C19" s="42">
        <v>197</v>
      </c>
      <c r="D19" s="42">
        <v>460</v>
      </c>
      <c r="E19" s="51">
        <v>2661</v>
      </c>
      <c r="F19" s="42">
        <v>13385</v>
      </c>
      <c r="G19" s="42">
        <v>2872</v>
      </c>
      <c r="H19" s="42">
        <v>12891</v>
      </c>
      <c r="I19" s="42">
        <v>12813</v>
      </c>
      <c r="J19" s="42">
        <v>15878</v>
      </c>
      <c r="K19" s="42">
        <v>2894</v>
      </c>
      <c r="L19" s="44">
        <v>4391</v>
      </c>
      <c r="M19" s="42">
        <v>1584</v>
      </c>
      <c r="N19" s="42">
        <v>2272</v>
      </c>
      <c r="O19" s="42">
        <v>5380</v>
      </c>
      <c r="P19" s="44">
        <v>6826</v>
      </c>
      <c r="Q19" s="42">
        <v>974</v>
      </c>
      <c r="R19" s="42">
        <v>9596</v>
      </c>
      <c r="S19" s="42">
        <v>1329</v>
      </c>
      <c r="T19" s="42">
        <v>931</v>
      </c>
      <c r="U19" s="45">
        <f t="shared" si="0"/>
        <v>99130</v>
      </c>
    </row>
    <row r="20" spans="1:21" ht="12" customHeight="1">
      <c r="A20" s="49" t="s">
        <v>59</v>
      </c>
      <c r="B20" s="42">
        <v>1795</v>
      </c>
      <c r="C20" s="42">
        <v>288</v>
      </c>
      <c r="D20" s="42">
        <v>448</v>
      </c>
      <c r="E20" s="51">
        <v>2610</v>
      </c>
      <c r="F20" s="42">
        <v>13238</v>
      </c>
      <c r="G20" s="42">
        <v>2835</v>
      </c>
      <c r="H20" s="42">
        <v>12133</v>
      </c>
      <c r="I20" s="42">
        <v>12934</v>
      </c>
      <c r="J20" s="42">
        <v>16157</v>
      </c>
      <c r="K20" s="42">
        <v>2936</v>
      </c>
      <c r="L20" s="44">
        <v>4588</v>
      </c>
      <c r="M20" s="42">
        <v>1532</v>
      </c>
      <c r="N20" s="42">
        <v>2190</v>
      </c>
      <c r="O20" s="42">
        <v>5420</v>
      </c>
      <c r="P20" s="44">
        <v>6930</v>
      </c>
      <c r="Q20" s="42">
        <v>1165</v>
      </c>
      <c r="R20" s="42">
        <v>9727</v>
      </c>
      <c r="S20" s="42">
        <v>1195</v>
      </c>
      <c r="T20" s="42">
        <v>938</v>
      </c>
      <c r="U20" s="45">
        <f t="shared" si="0"/>
        <v>99059</v>
      </c>
    </row>
    <row r="21" spans="1:21" ht="12" customHeight="1">
      <c r="A21" s="49" t="s">
        <v>61</v>
      </c>
      <c r="B21" s="42">
        <v>1863</v>
      </c>
      <c r="C21" s="42">
        <v>383</v>
      </c>
      <c r="D21" s="42">
        <v>433</v>
      </c>
      <c r="E21" s="51">
        <v>2474</v>
      </c>
      <c r="F21" s="42">
        <f>9310+2034+3021</f>
        <v>14365</v>
      </c>
      <c r="G21" s="42">
        <v>2890</v>
      </c>
      <c r="H21" s="42">
        <v>11801</v>
      </c>
      <c r="I21" s="42">
        <f>11252+1575</f>
        <v>12827</v>
      </c>
      <c r="J21" s="42">
        <v>16818</v>
      </c>
      <c r="K21" s="42">
        <v>3241</v>
      </c>
      <c r="L21" s="44">
        <v>4912</v>
      </c>
      <c r="M21" s="42">
        <v>1529</v>
      </c>
      <c r="N21" s="42">
        <v>2088</v>
      </c>
      <c r="O21" s="42">
        <v>5573</v>
      </c>
      <c r="P21" s="44">
        <v>7254</v>
      </c>
      <c r="Q21" s="42">
        <v>1121</v>
      </c>
      <c r="R21" s="42">
        <f>6187+4086</f>
        <v>10273</v>
      </c>
      <c r="S21" s="42">
        <v>1092</v>
      </c>
      <c r="T21" s="42">
        <v>966</v>
      </c>
      <c r="U21" s="45">
        <f t="shared" si="0"/>
        <v>101903</v>
      </c>
    </row>
    <row r="22" spans="1:21" ht="12" customHeight="1">
      <c r="A22" s="49" t="s">
        <v>69</v>
      </c>
      <c r="B22" s="42">
        <v>1779</v>
      </c>
      <c r="C22" s="42">
        <v>471</v>
      </c>
      <c r="D22" s="42">
        <v>411</v>
      </c>
      <c r="E22" s="51">
        <v>2294</v>
      </c>
      <c r="F22" s="42">
        <v>14566</v>
      </c>
      <c r="G22" s="42">
        <v>2848</v>
      </c>
      <c r="H22" s="42">
        <v>11056</v>
      </c>
      <c r="I22" s="42">
        <v>12767</v>
      </c>
      <c r="J22" s="42">
        <v>16974</v>
      </c>
      <c r="K22" s="42">
        <v>3332</v>
      </c>
      <c r="L22" s="44">
        <v>4979</v>
      </c>
      <c r="M22" s="42">
        <v>1516</v>
      </c>
      <c r="N22" s="42">
        <v>1985</v>
      </c>
      <c r="O22" s="42">
        <v>5357</v>
      </c>
      <c r="P22" s="44">
        <v>7254</v>
      </c>
      <c r="Q22" s="42">
        <v>1177</v>
      </c>
      <c r="R22" s="42">
        <v>10558</v>
      </c>
      <c r="S22" s="42">
        <v>883</v>
      </c>
      <c r="T22" s="42">
        <v>999</v>
      </c>
      <c r="U22" s="45">
        <f t="shared" si="0"/>
        <v>101206</v>
      </c>
    </row>
    <row r="23" spans="1:21" ht="12" customHeight="1">
      <c r="A23" s="49" t="s">
        <v>72</v>
      </c>
      <c r="B23" s="52">
        <v>1720</v>
      </c>
      <c r="C23" s="52">
        <v>597</v>
      </c>
      <c r="D23" s="52">
        <v>398</v>
      </c>
      <c r="E23" s="52">
        <v>2005</v>
      </c>
      <c r="F23" s="53">
        <v>12837</v>
      </c>
      <c r="G23" s="42">
        <v>2893</v>
      </c>
      <c r="H23" s="42">
        <v>10744</v>
      </c>
      <c r="I23" s="42">
        <v>12657</v>
      </c>
      <c r="J23" s="42">
        <v>17334</v>
      </c>
      <c r="K23" s="42">
        <v>3387</v>
      </c>
      <c r="L23" s="42">
        <v>5242</v>
      </c>
      <c r="M23" s="44">
        <v>1433</v>
      </c>
      <c r="N23" s="42">
        <v>1926</v>
      </c>
      <c r="O23" s="42">
        <v>5694</v>
      </c>
      <c r="P23" s="42">
        <v>7264</v>
      </c>
      <c r="Q23" s="42">
        <v>1240</v>
      </c>
      <c r="R23" s="42">
        <v>9727</v>
      </c>
      <c r="S23" s="42">
        <v>762</v>
      </c>
      <c r="T23" s="42">
        <v>924</v>
      </c>
      <c r="U23" s="45">
        <f t="shared" si="0"/>
        <v>98784</v>
      </c>
    </row>
    <row r="24" spans="1:21" ht="12" customHeight="1">
      <c r="A24" s="49" t="s">
        <v>73</v>
      </c>
      <c r="B24" s="52">
        <v>1671</v>
      </c>
      <c r="C24" s="52">
        <v>685</v>
      </c>
      <c r="D24" s="52">
        <v>408</v>
      </c>
      <c r="E24" s="52">
        <v>1761</v>
      </c>
      <c r="F24" s="53">
        <v>11960</v>
      </c>
      <c r="G24" s="42">
        <v>2698</v>
      </c>
      <c r="H24" s="42">
        <v>10162</v>
      </c>
      <c r="I24" s="42">
        <v>12400</v>
      </c>
      <c r="J24" s="42">
        <v>16740</v>
      </c>
      <c r="K24" s="42">
        <v>3392</v>
      </c>
      <c r="L24" s="42">
        <v>5770</v>
      </c>
      <c r="M24" s="44">
        <v>1465</v>
      </c>
      <c r="N24" s="42">
        <v>1917</v>
      </c>
      <c r="O24" s="42">
        <v>5973</v>
      </c>
      <c r="P24" s="42">
        <v>6978</v>
      </c>
      <c r="Q24" s="42">
        <v>1300</v>
      </c>
      <c r="R24" s="42">
        <v>9313</v>
      </c>
      <c r="S24" s="42">
        <v>817</v>
      </c>
      <c r="T24" s="42">
        <v>807</v>
      </c>
      <c r="U24" s="45">
        <f t="shared" si="0"/>
        <v>96217</v>
      </c>
    </row>
    <row r="25" spans="1:21" ht="12" customHeight="1">
      <c r="A25" s="49" t="s">
        <v>84</v>
      </c>
      <c r="B25" s="52">
        <v>1549</v>
      </c>
      <c r="C25" s="52">
        <v>709</v>
      </c>
      <c r="D25" s="52">
        <v>395</v>
      </c>
      <c r="E25" s="52">
        <v>1553</v>
      </c>
      <c r="F25" s="53">
        <v>10737</v>
      </c>
      <c r="G25" s="42">
        <v>2917</v>
      </c>
      <c r="H25" s="42">
        <v>9668</v>
      </c>
      <c r="I25" s="42">
        <v>11962</v>
      </c>
      <c r="J25" s="42">
        <v>16044</v>
      </c>
      <c r="K25" s="42">
        <v>3492</v>
      </c>
      <c r="L25" s="42">
        <v>5736</v>
      </c>
      <c r="M25" s="44">
        <v>1468</v>
      </c>
      <c r="N25" s="42">
        <v>1907</v>
      </c>
      <c r="O25" s="42">
        <v>5917</v>
      </c>
      <c r="P25" s="42">
        <v>6589</v>
      </c>
      <c r="Q25" s="42">
        <v>1328</v>
      </c>
      <c r="R25" s="42">
        <v>8774</v>
      </c>
      <c r="S25" s="42">
        <v>779</v>
      </c>
      <c r="T25" s="42">
        <v>781</v>
      </c>
      <c r="U25" s="45">
        <f t="shared" si="0"/>
        <v>92305</v>
      </c>
    </row>
    <row r="26" spans="1:21" ht="12" customHeight="1">
      <c r="A26" s="49" t="s">
        <v>85</v>
      </c>
      <c r="B26" s="52">
        <v>1473</v>
      </c>
      <c r="C26" s="52">
        <v>748</v>
      </c>
      <c r="D26" s="52">
        <v>418</v>
      </c>
      <c r="E26" s="52">
        <v>1338</v>
      </c>
      <c r="F26" s="53">
        <v>9998</v>
      </c>
      <c r="G26" s="42">
        <v>2973</v>
      </c>
      <c r="H26" s="42">
        <v>9223</v>
      </c>
      <c r="I26" s="42">
        <v>11558</v>
      </c>
      <c r="J26" s="42">
        <v>14874</v>
      </c>
      <c r="K26" s="42">
        <v>3371</v>
      </c>
      <c r="L26" s="42">
        <v>5823</v>
      </c>
      <c r="M26" s="44">
        <v>1489</v>
      </c>
      <c r="N26" s="42">
        <v>1892</v>
      </c>
      <c r="O26" s="42">
        <v>5663</v>
      </c>
      <c r="P26" s="42">
        <v>6278</v>
      </c>
      <c r="Q26" s="42">
        <v>1363</v>
      </c>
      <c r="R26" s="42">
        <v>8021</v>
      </c>
      <c r="S26" s="42">
        <v>701</v>
      </c>
      <c r="T26" s="42">
        <v>778</v>
      </c>
      <c r="U26" s="45">
        <f t="shared" si="0"/>
        <v>87982</v>
      </c>
    </row>
    <row r="27" spans="1:21" ht="12" customHeight="1">
      <c r="A27" s="49" t="s">
        <v>95</v>
      </c>
      <c r="B27" s="52">
        <f aca="true" t="shared" si="1" ref="B27:U27">B51+B75</f>
        <v>1437</v>
      </c>
      <c r="C27" s="52">
        <f t="shared" si="1"/>
        <v>768</v>
      </c>
      <c r="D27" s="52">
        <f t="shared" si="1"/>
        <v>455</v>
      </c>
      <c r="E27" s="52">
        <f t="shared" si="1"/>
        <v>1259</v>
      </c>
      <c r="F27" s="52">
        <f t="shared" si="1"/>
        <v>9453</v>
      </c>
      <c r="G27" s="52">
        <f t="shared" si="1"/>
        <v>3095</v>
      </c>
      <c r="H27" s="52">
        <f t="shared" si="1"/>
        <v>8812</v>
      </c>
      <c r="I27" s="52">
        <f t="shared" si="1"/>
        <v>11389</v>
      </c>
      <c r="J27" s="52">
        <f t="shared" si="1"/>
        <v>13608</v>
      </c>
      <c r="K27" s="52">
        <f t="shared" si="1"/>
        <v>3298</v>
      </c>
      <c r="L27" s="52">
        <f t="shared" si="1"/>
        <v>5850</v>
      </c>
      <c r="M27" s="52">
        <f t="shared" si="1"/>
        <v>1464</v>
      </c>
      <c r="N27" s="52">
        <f t="shared" si="1"/>
        <v>1897</v>
      </c>
      <c r="O27" s="52">
        <f t="shared" si="1"/>
        <v>5434</v>
      </c>
      <c r="P27" s="52">
        <f t="shared" si="1"/>
        <v>5983</v>
      </c>
      <c r="Q27" s="52">
        <f t="shared" si="1"/>
        <v>1373</v>
      </c>
      <c r="R27" s="52">
        <f t="shared" si="1"/>
        <v>7194</v>
      </c>
      <c r="S27" s="52">
        <f t="shared" si="1"/>
        <v>764</v>
      </c>
      <c r="T27" s="52">
        <f t="shared" si="1"/>
        <v>785</v>
      </c>
      <c r="U27" s="52">
        <f t="shared" si="1"/>
        <v>84318</v>
      </c>
    </row>
    <row r="28" spans="1:21" ht="12" customHeight="1">
      <c r="A28" s="49" t="s">
        <v>96</v>
      </c>
      <c r="B28" s="52">
        <f aca="true" t="shared" si="2" ref="B28:U28">B52+B76</f>
        <v>1528</v>
      </c>
      <c r="C28" s="52">
        <f t="shared" si="2"/>
        <v>752</v>
      </c>
      <c r="D28" s="52">
        <f t="shared" si="2"/>
        <v>525</v>
      </c>
      <c r="E28" s="52">
        <f t="shared" si="2"/>
        <v>1165</v>
      </c>
      <c r="F28" s="52">
        <f t="shared" si="2"/>
        <v>8998</v>
      </c>
      <c r="G28" s="52">
        <f t="shared" si="2"/>
        <v>3541</v>
      </c>
      <c r="H28" s="52">
        <f t="shared" si="2"/>
        <v>8470</v>
      </c>
      <c r="I28" s="52">
        <f t="shared" si="2"/>
        <v>11441</v>
      </c>
      <c r="J28" s="52">
        <f t="shared" si="2"/>
        <v>12833</v>
      </c>
      <c r="K28" s="52">
        <f t="shared" si="2"/>
        <v>3321</v>
      </c>
      <c r="L28" s="52">
        <f t="shared" si="2"/>
        <v>6024</v>
      </c>
      <c r="M28" s="52">
        <f t="shared" si="2"/>
        <v>1445</v>
      </c>
      <c r="N28" s="52">
        <f t="shared" si="2"/>
        <v>1844</v>
      </c>
      <c r="O28" s="52">
        <f t="shared" si="2"/>
        <v>5292</v>
      </c>
      <c r="P28" s="52">
        <f t="shared" si="2"/>
        <v>5780</v>
      </c>
      <c r="Q28" s="52">
        <f t="shared" si="2"/>
        <v>1403</v>
      </c>
      <c r="R28" s="52">
        <f t="shared" si="2"/>
        <v>6866</v>
      </c>
      <c r="S28" s="52">
        <f t="shared" si="2"/>
        <v>838</v>
      </c>
      <c r="T28" s="52">
        <f t="shared" si="2"/>
        <v>784</v>
      </c>
      <c r="U28" s="52">
        <f t="shared" si="2"/>
        <v>82850</v>
      </c>
    </row>
    <row r="29" spans="1:21" ht="12" customHeight="1">
      <c r="A29" s="49" t="s">
        <v>97</v>
      </c>
      <c r="B29" s="52">
        <f aca="true" t="shared" si="3" ref="B29:U29">B53+B77</f>
        <v>1650</v>
      </c>
      <c r="C29" s="52">
        <f t="shared" si="3"/>
        <v>754</v>
      </c>
      <c r="D29" s="52">
        <f t="shared" si="3"/>
        <v>618</v>
      </c>
      <c r="E29" s="52">
        <f t="shared" si="3"/>
        <v>1018</v>
      </c>
      <c r="F29" s="52">
        <f t="shared" si="3"/>
        <v>8561</v>
      </c>
      <c r="G29" s="52">
        <f t="shared" si="3"/>
        <v>3363</v>
      </c>
      <c r="H29" s="52">
        <f t="shared" si="3"/>
        <v>8274</v>
      </c>
      <c r="I29" s="52">
        <f t="shared" si="3"/>
        <v>11614</v>
      </c>
      <c r="J29" s="52">
        <f t="shared" si="3"/>
        <v>12491</v>
      </c>
      <c r="K29" s="52">
        <f t="shared" si="3"/>
        <v>3564</v>
      </c>
      <c r="L29" s="52">
        <f t="shared" si="3"/>
        <v>6355</v>
      </c>
      <c r="M29" s="52">
        <f t="shared" si="3"/>
        <v>1410</v>
      </c>
      <c r="N29" s="52">
        <f t="shared" si="3"/>
        <v>1799</v>
      </c>
      <c r="O29" s="52">
        <f t="shared" si="3"/>
        <v>5334</v>
      </c>
      <c r="P29" s="52">
        <f t="shared" si="3"/>
        <v>5700</v>
      </c>
      <c r="Q29" s="52">
        <f t="shared" si="3"/>
        <v>1461</v>
      </c>
      <c r="R29" s="52">
        <f t="shared" si="3"/>
        <v>6908</v>
      </c>
      <c r="S29" s="52">
        <f t="shared" si="3"/>
        <v>885</v>
      </c>
      <c r="T29" s="52">
        <f t="shared" si="3"/>
        <v>818</v>
      </c>
      <c r="U29" s="52">
        <f t="shared" si="3"/>
        <v>82577</v>
      </c>
    </row>
    <row r="30" spans="1:21" ht="12" customHeight="1">
      <c r="A30" s="49" t="s">
        <v>98</v>
      </c>
      <c r="B30" s="52">
        <f aca="true" t="shared" si="4" ref="B30:U30">B54+B78</f>
        <v>1841</v>
      </c>
      <c r="C30" s="52">
        <f t="shared" si="4"/>
        <v>742</v>
      </c>
      <c r="D30" s="52">
        <f t="shared" si="4"/>
        <v>706</v>
      </c>
      <c r="E30" s="52">
        <f t="shared" si="4"/>
        <v>970</v>
      </c>
      <c r="F30" s="52">
        <f t="shared" si="4"/>
        <v>8271</v>
      </c>
      <c r="G30" s="52">
        <f t="shared" si="4"/>
        <v>3444</v>
      </c>
      <c r="H30" s="52">
        <f t="shared" si="4"/>
        <v>8355</v>
      </c>
      <c r="I30" s="52">
        <f t="shared" si="4"/>
        <v>11755</v>
      </c>
      <c r="J30" s="52">
        <f t="shared" si="4"/>
        <v>12544</v>
      </c>
      <c r="K30" s="52">
        <f t="shared" si="4"/>
        <v>3317</v>
      </c>
      <c r="L30" s="52">
        <f t="shared" si="4"/>
        <v>6498</v>
      </c>
      <c r="M30" s="52">
        <f t="shared" si="4"/>
        <v>1334</v>
      </c>
      <c r="N30" s="52">
        <f t="shared" si="4"/>
        <v>1823</v>
      </c>
      <c r="O30" s="52">
        <f t="shared" si="4"/>
        <v>5361</v>
      </c>
      <c r="P30" s="52">
        <f t="shared" si="4"/>
        <v>6053</v>
      </c>
      <c r="Q30" s="52">
        <f t="shared" si="4"/>
        <v>1518</v>
      </c>
      <c r="R30" s="52">
        <f t="shared" si="4"/>
        <v>6758</v>
      </c>
      <c r="S30" s="52">
        <f t="shared" si="4"/>
        <v>1006</v>
      </c>
      <c r="T30" s="52">
        <f t="shared" si="4"/>
        <v>810</v>
      </c>
      <c r="U30" s="52">
        <f t="shared" si="4"/>
        <v>83106</v>
      </c>
    </row>
    <row r="31" spans="1:21" ht="12" customHeight="1">
      <c r="A31" s="49" t="s">
        <v>99</v>
      </c>
      <c r="B31" s="52">
        <f>B55+B79</f>
        <v>2130</v>
      </c>
      <c r="C31" s="52">
        <f aca="true" t="shared" si="5" ref="C31:T31">C55+C79</f>
        <v>733</v>
      </c>
      <c r="D31" s="52">
        <f t="shared" si="5"/>
        <v>780</v>
      </c>
      <c r="E31" s="52">
        <f t="shared" si="5"/>
        <v>923</v>
      </c>
      <c r="F31" s="52">
        <f t="shared" si="5"/>
        <v>7600</v>
      </c>
      <c r="G31" s="52">
        <f t="shared" si="5"/>
        <v>3835</v>
      </c>
      <c r="H31" s="52">
        <f t="shared" si="5"/>
        <v>8414</v>
      </c>
      <c r="I31" s="52">
        <f t="shared" si="5"/>
        <v>11752</v>
      </c>
      <c r="J31" s="52">
        <f t="shared" si="5"/>
        <v>12323</v>
      </c>
      <c r="K31" s="52">
        <f t="shared" si="5"/>
        <v>3069</v>
      </c>
      <c r="L31" s="52">
        <f t="shared" si="5"/>
        <v>6455</v>
      </c>
      <c r="M31" s="52">
        <f t="shared" si="5"/>
        <v>1253</v>
      </c>
      <c r="N31" s="52">
        <f t="shared" si="5"/>
        <v>1796</v>
      </c>
      <c r="O31" s="52">
        <f t="shared" si="5"/>
        <v>5308</v>
      </c>
      <c r="P31" s="52">
        <f t="shared" si="5"/>
        <v>5427</v>
      </c>
      <c r="Q31" s="52">
        <f t="shared" si="5"/>
        <v>1545</v>
      </c>
      <c r="R31" s="52">
        <f t="shared" si="5"/>
        <v>6423</v>
      </c>
      <c r="S31" s="52">
        <f t="shared" si="5"/>
        <v>1165</v>
      </c>
      <c r="T31" s="52">
        <f t="shared" si="5"/>
        <v>790</v>
      </c>
      <c r="U31" s="52">
        <f>U55+U79</f>
        <v>81721</v>
      </c>
    </row>
    <row r="32" spans="1:21" s="5" customFormat="1" ht="16.5" customHeight="1">
      <c r="A32" s="105" t="s">
        <v>34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4" ht="12" customHeight="1">
      <c r="A33" s="41" t="s">
        <v>86</v>
      </c>
      <c r="B33" s="42">
        <v>1842</v>
      </c>
      <c r="C33" s="42"/>
      <c r="D33" s="42">
        <v>408</v>
      </c>
      <c r="E33" s="51"/>
      <c r="F33" s="42">
        <v>6375</v>
      </c>
      <c r="G33" s="42">
        <v>783</v>
      </c>
      <c r="H33" s="42">
        <v>6884</v>
      </c>
      <c r="I33" s="42">
        <v>8197</v>
      </c>
      <c r="J33" s="42">
        <v>4377</v>
      </c>
      <c r="K33" s="42"/>
      <c r="L33" s="44">
        <v>2517</v>
      </c>
      <c r="M33" s="42">
        <v>838</v>
      </c>
      <c r="N33" s="42"/>
      <c r="O33" s="42">
        <v>624</v>
      </c>
      <c r="P33" s="44">
        <v>2847</v>
      </c>
      <c r="Q33" s="42"/>
      <c r="R33" s="42">
        <v>3746</v>
      </c>
      <c r="S33" s="42">
        <v>669</v>
      </c>
      <c r="T33" s="42">
        <v>25</v>
      </c>
      <c r="U33" s="45">
        <f>SUM(B33:T33)</f>
        <v>40132</v>
      </c>
      <c r="V33" s="2"/>
      <c r="W33" s="2"/>
      <c r="X33" s="2"/>
    </row>
    <row r="34" spans="1:24" ht="12" customHeight="1">
      <c r="A34" s="41" t="s">
        <v>87</v>
      </c>
      <c r="B34" s="42">
        <v>1727</v>
      </c>
      <c r="C34" s="42"/>
      <c r="D34" s="42">
        <v>428</v>
      </c>
      <c r="E34" s="51"/>
      <c r="F34" s="42">
        <v>6786</v>
      </c>
      <c r="G34" s="42">
        <v>784</v>
      </c>
      <c r="H34" s="42">
        <v>6775</v>
      </c>
      <c r="I34" s="42">
        <v>8839</v>
      </c>
      <c r="J34" s="42">
        <v>4604</v>
      </c>
      <c r="K34" s="42"/>
      <c r="L34" s="44">
        <v>2232</v>
      </c>
      <c r="M34" s="42">
        <v>786</v>
      </c>
      <c r="N34" s="42"/>
      <c r="O34" s="42">
        <v>741</v>
      </c>
      <c r="P34" s="44">
        <v>3102</v>
      </c>
      <c r="Q34" s="42"/>
      <c r="R34" s="42">
        <v>4120</v>
      </c>
      <c r="S34" s="42">
        <v>713</v>
      </c>
      <c r="T34" s="42">
        <v>39</v>
      </c>
      <c r="U34" s="45">
        <f aca="true" t="shared" si="6" ref="U34:U52">SUM(B34:T34)</f>
        <v>41676</v>
      </c>
      <c r="V34" s="2"/>
      <c r="W34" s="2"/>
      <c r="X34" s="2"/>
    </row>
    <row r="35" spans="1:24" ht="12" customHeight="1">
      <c r="A35" s="41" t="s">
        <v>88</v>
      </c>
      <c r="B35" s="42">
        <v>1662</v>
      </c>
      <c r="C35" s="42"/>
      <c r="D35" s="42">
        <v>462</v>
      </c>
      <c r="E35" s="51"/>
      <c r="F35" s="42">
        <v>6850</v>
      </c>
      <c r="G35" s="42">
        <v>782</v>
      </c>
      <c r="H35" s="42">
        <v>6676</v>
      </c>
      <c r="I35" s="42">
        <v>9795</v>
      </c>
      <c r="J35" s="42">
        <v>4793</v>
      </c>
      <c r="K35" s="42"/>
      <c r="L35" s="44">
        <v>2037</v>
      </c>
      <c r="M35" s="42">
        <v>774</v>
      </c>
      <c r="N35" s="42"/>
      <c r="O35" s="42">
        <v>840</v>
      </c>
      <c r="P35" s="44">
        <v>3434</v>
      </c>
      <c r="Q35" s="42"/>
      <c r="R35" s="42">
        <v>4286</v>
      </c>
      <c r="S35" s="42">
        <v>777</v>
      </c>
      <c r="T35" s="31">
        <v>48</v>
      </c>
      <c r="U35" s="45">
        <f t="shared" si="6"/>
        <v>43216</v>
      </c>
      <c r="V35" s="2"/>
      <c r="W35" s="2"/>
      <c r="X35" s="2"/>
    </row>
    <row r="36" spans="1:24" ht="12" customHeight="1">
      <c r="A36" s="41" t="s">
        <v>89</v>
      </c>
      <c r="B36" s="42">
        <v>1594</v>
      </c>
      <c r="C36" s="42"/>
      <c r="D36" s="42">
        <v>473</v>
      </c>
      <c r="E36" s="51"/>
      <c r="F36" s="42">
        <v>7224</v>
      </c>
      <c r="G36" s="42">
        <v>802</v>
      </c>
      <c r="H36" s="42">
        <v>6984</v>
      </c>
      <c r="I36" s="42">
        <v>10446</v>
      </c>
      <c r="J36" s="42">
        <v>5128</v>
      </c>
      <c r="K36" s="42"/>
      <c r="L36" s="44">
        <v>1853</v>
      </c>
      <c r="M36" s="42">
        <v>783</v>
      </c>
      <c r="N36" s="42"/>
      <c r="O36" s="42">
        <v>949</v>
      </c>
      <c r="P36" s="44">
        <v>3710</v>
      </c>
      <c r="Q36" s="42"/>
      <c r="R36" s="42">
        <v>4485</v>
      </c>
      <c r="S36" s="42">
        <v>811</v>
      </c>
      <c r="T36" s="42">
        <v>58</v>
      </c>
      <c r="U36" s="45">
        <f t="shared" si="6"/>
        <v>45300</v>
      </c>
      <c r="V36" s="2"/>
      <c r="W36" s="2"/>
      <c r="X36" s="2"/>
    </row>
    <row r="37" spans="1:24" ht="12" customHeight="1">
      <c r="A37" s="46" t="s">
        <v>90</v>
      </c>
      <c r="B37" s="42">
        <v>1549</v>
      </c>
      <c r="C37" s="42"/>
      <c r="D37" s="42">
        <v>484</v>
      </c>
      <c r="E37" s="54"/>
      <c r="F37" s="42">
        <v>7267</v>
      </c>
      <c r="G37" s="42">
        <v>804</v>
      </c>
      <c r="H37" s="42">
        <v>6945</v>
      </c>
      <c r="I37" s="42">
        <v>10893</v>
      </c>
      <c r="J37" s="42">
        <v>5518</v>
      </c>
      <c r="K37" s="42"/>
      <c r="L37" s="44">
        <v>1685</v>
      </c>
      <c r="M37" s="42">
        <v>783</v>
      </c>
      <c r="N37" s="42"/>
      <c r="O37" s="42">
        <v>1000</v>
      </c>
      <c r="P37" s="44">
        <v>3755</v>
      </c>
      <c r="Q37" s="42"/>
      <c r="R37" s="42">
        <v>4675</v>
      </c>
      <c r="S37" s="42">
        <v>847</v>
      </c>
      <c r="T37" s="42">
        <v>69</v>
      </c>
      <c r="U37" s="45">
        <f t="shared" si="6"/>
        <v>46274</v>
      </c>
      <c r="V37" s="2"/>
      <c r="W37" s="2"/>
      <c r="X37" s="2"/>
    </row>
    <row r="38" spans="1:24" ht="12" customHeight="1">
      <c r="A38" s="46" t="s">
        <v>91</v>
      </c>
      <c r="B38" s="42">
        <v>1423</v>
      </c>
      <c r="C38" s="42"/>
      <c r="D38" s="42">
        <v>462</v>
      </c>
      <c r="E38" s="51"/>
      <c r="F38" s="42">
        <v>7164</v>
      </c>
      <c r="G38" s="42">
        <v>804</v>
      </c>
      <c r="H38" s="42">
        <v>6728</v>
      </c>
      <c r="I38" s="42">
        <v>11013</v>
      </c>
      <c r="J38" s="42">
        <v>5916</v>
      </c>
      <c r="K38" s="42">
        <v>113</v>
      </c>
      <c r="L38" s="44">
        <v>1628</v>
      </c>
      <c r="M38" s="42">
        <v>775</v>
      </c>
      <c r="N38" s="42"/>
      <c r="O38" s="42">
        <v>1050</v>
      </c>
      <c r="P38" s="44">
        <v>4065</v>
      </c>
      <c r="Q38" s="42"/>
      <c r="R38" s="42">
        <v>4634</v>
      </c>
      <c r="S38" s="42">
        <v>834</v>
      </c>
      <c r="T38" s="42">
        <v>61</v>
      </c>
      <c r="U38" s="45">
        <f t="shared" si="6"/>
        <v>46670</v>
      </c>
      <c r="V38" s="2"/>
      <c r="W38" s="2"/>
      <c r="X38" s="2"/>
    </row>
    <row r="39" spans="1:24" ht="12" customHeight="1">
      <c r="A39" s="46" t="s">
        <v>92</v>
      </c>
      <c r="B39" s="42">
        <v>1462</v>
      </c>
      <c r="C39" s="42"/>
      <c r="D39" s="42">
        <v>410</v>
      </c>
      <c r="E39" s="48">
        <v>342</v>
      </c>
      <c r="F39" s="42">
        <v>7326</v>
      </c>
      <c r="G39" s="42">
        <v>857</v>
      </c>
      <c r="H39" s="42">
        <v>6706</v>
      </c>
      <c r="I39" s="42">
        <v>11743</v>
      </c>
      <c r="J39" s="42">
        <v>5908</v>
      </c>
      <c r="K39" s="42">
        <v>164</v>
      </c>
      <c r="L39" s="44">
        <v>1619</v>
      </c>
      <c r="M39" s="42">
        <v>746</v>
      </c>
      <c r="N39" s="42">
        <v>559</v>
      </c>
      <c r="O39" s="42">
        <v>636</v>
      </c>
      <c r="P39" s="44">
        <v>4337</v>
      </c>
      <c r="Q39" s="42"/>
      <c r="R39" s="42">
        <v>4689</v>
      </c>
      <c r="S39" s="42">
        <v>768</v>
      </c>
      <c r="T39" s="42">
        <v>83</v>
      </c>
      <c r="U39" s="45">
        <f t="shared" si="6"/>
        <v>48355</v>
      </c>
      <c r="V39" s="2"/>
      <c r="W39" s="2"/>
      <c r="X39" s="2"/>
    </row>
    <row r="40" spans="1:24" ht="12" customHeight="1">
      <c r="A40" s="46" t="s">
        <v>93</v>
      </c>
      <c r="B40" s="42">
        <v>1343</v>
      </c>
      <c r="C40" s="42"/>
      <c r="D40" s="42">
        <v>377</v>
      </c>
      <c r="E40" s="55">
        <v>440</v>
      </c>
      <c r="F40" s="42">
        <v>7153</v>
      </c>
      <c r="G40" s="42">
        <v>875</v>
      </c>
      <c r="H40" s="42">
        <v>6398</v>
      </c>
      <c r="I40" s="42">
        <v>11427</v>
      </c>
      <c r="J40" s="42">
        <v>5939</v>
      </c>
      <c r="K40" s="42">
        <v>206</v>
      </c>
      <c r="L40" s="44">
        <v>1639</v>
      </c>
      <c r="M40" s="42">
        <v>697</v>
      </c>
      <c r="N40" s="42">
        <v>510</v>
      </c>
      <c r="O40" s="42">
        <v>610</v>
      </c>
      <c r="P40" s="44">
        <v>4091</v>
      </c>
      <c r="Q40" s="42"/>
      <c r="R40" s="42">
        <v>4337</v>
      </c>
      <c r="S40" s="42">
        <v>726</v>
      </c>
      <c r="T40" s="42">
        <v>107</v>
      </c>
      <c r="U40" s="45">
        <f t="shared" si="6"/>
        <v>46875</v>
      </c>
      <c r="V40" s="2"/>
      <c r="W40" s="2"/>
      <c r="X40" s="2"/>
    </row>
    <row r="41" spans="1:24" ht="12" customHeight="1">
      <c r="A41" s="46" t="s">
        <v>94</v>
      </c>
      <c r="B41" s="42">
        <v>1325</v>
      </c>
      <c r="C41" s="42"/>
      <c r="D41" s="42">
        <v>329</v>
      </c>
      <c r="E41" s="51">
        <v>538</v>
      </c>
      <c r="F41" s="42">
        <v>7366</v>
      </c>
      <c r="G41" s="42">
        <v>914</v>
      </c>
      <c r="H41" s="42">
        <v>6117</v>
      </c>
      <c r="I41" s="42">
        <v>10759</v>
      </c>
      <c r="J41" s="42">
        <v>6183</v>
      </c>
      <c r="K41" s="42">
        <v>243</v>
      </c>
      <c r="L41" s="44">
        <v>1681</v>
      </c>
      <c r="M41" s="42">
        <v>687</v>
      </c>
      <c r="N41" s="42">
        <v>485</v>
      </c>
      <c r="O41" s="42">
        <v>605</v>
      </c>
      <c r="P41" s="44">
        <v>3957</v>
      </c>
      <c r="Q41" s="42"/>
      <c r="R41" s="42">
        <v>4077</v>
      </c>
      <c r="S41" s="42">
        <v>734</v>
      </c>
      <c r="T41" s="42">
        <v>108</v>
      </c>
      <c r="U41" s="45">
        <f t="shared" si="6"/>
        <v>46108</v>
      </c>
      <c r="V41" s="2"/>
      <c r="W41" s="2"/>
      <c r="X41" s="2"/>
    </row>
    <row r="42" spans="1:24" ht="12" customHeight="1">
      <c r="A42" s="49" t="s">
        <v>38</v>
      </c>
      <c r="B42" s="42">
        <v>1214</v>
      </c>
      <c r="C42" s="42">
        <v>39</v>
      </c>
      <c r="D42" s="42">
        <v>292</v>
      </c>
      <c r="E42" s="51">
        <v>596</v>
      </c>
      <c r="F42" s="42">
        <v>7268</v>
      </c>
      <c r="G42" s="42">
        <v>862</v>
      </c>
      <c r="H42" s="42">
        <v>5804</v>
      </c>
      <c r="I42" s="42">
        <v>10467</v>
      </c>
      <c r="J42" s="42">
        <v>6313</v>
      </c>
      <c r="K42" s="42">
        <v>279</v>
      </c>
      <c r="L42" s="44">
        <v>1675</v>
      </c>
      <c r="M42" s="42">
        <v>635</v>
      </c>
      <c r="N42" s="42">
        <v>445</v>
      </c>
      <c r="O42" s="42">
        <v>589</v>
      </c>
      <c r="P42" s="44">
        <v>3862</v>
      </c>
      <c r="Q42" s="42">
        <v>246</v>
      </c>
      <c r="R42" s="42">
        <v>4319</v>
      </c>
      <c r="S42" s="42">
        <v>725</v>
      </c>
      <c r="T42" s="42">
        <v>117</v>
      </c>
      <c r="U42" s="45">
        <f t="shared" si="6"/>
        <v>45747</v>
      </c>
      <c r="V42" s="2"/>
      <c r="W42" s="2"/>
      <c r="X42" s="2"/>
    </row>
    <row r="43" spans="1:24" ht="12" customHeight="1">
      <c r="A43" s="49" t="s">
        <v>55</v>
      </c>
      <c r="B43" s="42">
        <v>1145</v>
      </c>
      <c r="C43" s="42">
        <v>86</v>
      </c>
      <c r="D43" s="42">
        <v>304</v>
      </c>
      <c r="E43" s="51">
        <v>667</v>
      </c>
      <c r="F43" s="42">
        <v>7420</v>
      </c>
      <c r="G43" s="42">
        <v>870</v>
      </c>
      <c r="H43" s="42">
        <v>5584</v>
      </c>
      <c r="I43" s="42">
        <v>10627</v>
      </c>
      <c r="J43" s="42">
        <v>6357</v>
      </c>
      <c r="K43" s="42">
        <v>399</v>
      </c>
      <c r="L43" s="44">
        <v>1785</v>
      </c>
      <c r="M43" s="42">
        <v>607</v>
      </c>
      <c r="N43" s="42">
        <v>426</v>
      </c>
      <c r="O43" s="42">
        <v>573</v>
      </c>
      <c r="P43" s="44">
        <v>3866</v>
      </c>
      <c r="Q43" s="42">
        <v>522</v>
      </c>
      <c r="R43" s="42">
        <v>4550</v>
      </c>
      <c r="S43" s="42">
        <v>720</v>
      </c>
      <c r="T43" s="42">
        <v>123</v>
      </c>
      <c r="U43" s="45">
        <f t="shared" si="6"/>
        <v>46631</v>
      </c>
      <c r="V43" s="2"/>
      <c r="W43" s="2"/>
      <c r="X43" s="2"/>
    </row>
    <row r="44" spans="1:24" ht="12" customHeight="1">
      <c r="A44" s="49" t="s">
        <v>59</v>
      </c>
      <c r="B44" s="42">
        <v>1133</v>
      </c>
      <c r="C44" s="42">
        <v>120</v>
      </c>
      <c r="D44" s="42">
        <v>294</v>
      </c>
      <c r="E44" s="51">
        <v>674</v>
      </c>
      <c r="F44" s="42">
        <v>7294</v>
      </c>
      <c r="G44" s="42">
        <v>855</v>
      </c>
      <c r="H44" s="42">
        <v>5238</v>
      </c>
      <c r="I44" s="42">
        <v>10658</v>
      </c>
      <c r="J44" s="42">
        <v>6400</v>
      </c>
      <c r="K44" s="42">
        <v>418</v>
      </c>
      <c r="L44" s="44">
        <v>1840</v>
      </c>
      <c r="M44" s="42">
        <v>570</v>
      </c>
      <c r="N44" s="42">
        <v>416</v>
      </c>
      <c r="O44" s="42">
        <v>599</v>
      </c>
      <c r="P44" s="44">
        <v>4008</v>
      </c>
      <c r="Q44" s="42">
        <v>625</v>
      </c>
      <c r="R44" s="42">
        <v>4371</v>
      </c>
      <c r="S44" s="42">
        <v>652</v>
      </c>
      <c r="T44" s="42">
        <v>128</v>
      </c>
      <c r="U44" s="45">
        <f t="shared" si="6"/>
        <v>46293</v>
      </c>
      <c r="V44" s="2"/>
      <c r="W44" s="2"/>
      <c r="X44" s="2"/>
    </row>
    <row r="45" spans="1:24" ht="12" customHeight="1">
      <c r="A45" s="49" t="s">
        <v>61</v>
      </c>
      <c r="B45" s="42">
        <v>1190</v>
      </c>
      <c r="C45" s="42">
        <v>161</v>
      </c>
      <c r="D45" s="42">
        <v>279</v>
      </c>
      <c r="E45" s="51">
        <v>677</v>
      </c>
      <c r="F45" s="42">
        <f>5980+982+1575</f>
        <v>8537</v>
      </c>
      <c r="G45" s="42">
        <v>869</v>
      </c>
      <c r="H45" s="42">
        <v>5077</v>
      </c>
      <c r="I45" s="42">
        <v>10474</v>
      </c>
      <c r="J45" s="42">
        <v>6634</v>
      </c>
      <c r="K45" s="42">
        <v>498</v>
      </c>
      <c r="L45" s="44">
        <v>1959</v>
      </c>
      <c r="M45" s="42">
        <v>554</v>
      </c>
      <c r="N45" s="42">
        <v>394</v>
      </c>
      <c r="O45" s="42">
        <v>627</v>
      </c>
      <c r="P45" s="44">
        <v>4186</v>
      </c>
      <c r="Q45" s="42">
        <v>629</v>
      </c>
      <c r="R45" s="42">
        <f>2785+1691</f>
        <v>4476</v>
      </c>
      <c r="S45" s="42">
        <v>609</v>
      </c>
      <c r="T45" s="42">
        <v>133</v>
      </c>
      <c r="U45" s="45">
        <f t="shared" si="6"/>
        <v>47963</v>
      </c>
      <c r="V45" s="2"/>
      <c r="W45" s="2"/>
      <c r="X45" s="2"/>
    </row>
    <row r="46" spans="1:24" ht="12" customHeight="1">
      <c r="A46" s="49" t="s">
        <v>69</v>
      </c>
      <c r="B46" s="42">
        <v>1157</v>
      </c>
      <c r="C46" s="42">
        <v>215</v>
      </c>
      <c r="D46" s="42">
        <v>263</v>
      </c>
      <c r="E46" s="51">
        <v>672</v>
      </c>
      <c r="F46" s="42">
        <v>8929</v>
      </c>
      <c r="G46" s="42">
        <v>874</v>
      </c>
      <c r="H46" s="42">
        <v>4733</v>
      </c>
      <c r="I46" s="42">
        <v>10276</v>
      </c>
      <c r="J46" s="42">
        <v>6704</v>
      </c>
      <c r="K46" s="42">
        <v>517</v>
      </c>
      <c r="L46" s="44">
        <v>1970</v>
      </c>
      <c r="M46" s="42">
        <v>549</v>
      </c>
      <c r="N46" s="42">
        <v>397</v>
      </c>
      <c r="O46" s="42">
        <v>635</v>
      </c>
      <c r="P46" s="44">
        <v>4254</v>
      </c>
      <c r="Q46" s="42">
        <v>696</v>
      </c>
      <c r="R46" s="42">
        <v>4606</v>
      </c>
      <c r="S46" s="42">
        <v>504</v>
      </c>
      <c r="T46" s="42">
        <v>132</v>
      </c>
      <c r="U46" s="45">
        <f t="shared" si="6"/>
        <v>48083</v>
      </c>
      <c r="V46" s="2"/>
      <c r="W46" s="2"/>
      <c r="X46" s="2"/>
    </row>
    <row r="47" spans="1:24" ht="12" customHeight="1">
      <c r="A47" s="49" t="s">
        <v>72</v>
      </c>
      <c r="B47" s="42">
        <v>1127</v>
      </c>
      <c r="C47" s="42">
        <v>276</v>
      </c>
      <c r="D47" s="42">
        <v>259</v>
      </c>
      <c r="E47" s="51">
        <v>603</v>
      </c>
      <c r="F47" s="42">
        <v>7262</v>
      </c>
      <c r="G47" s="42">
        <v>901</v>
      </c>
      <c r="H47" s="42">
        <v>4592</v>
      </c>
      <c r="I47" s="42">
        <v>10077</v>
      </c>
      <c r="J47" s="42">
        <v>6779</v>
      </c>
      <c r="K47" s="42">
        <v>550</v>
      </c>
      <c r="L47" s="44">
        <v>2011</v>
      </c>
      <c r="M47" s="42">
        <v>517</v>
      </c>
      <c r="N47" s="42">
        <v>386</v>
      </c>
      <c r="O47" s="42">
        <v>654</v>
      </c>
      <c r="P47" s="44">
        <v>4326</v>
      </c>
      <c r="Q47" s="42">
        <v>735</v>
      </c>
      <c r="R47" s="42">
        <v>3979</v>
      </c>
      <c r="S47" s="42">
        <v>453</v>
      </c>
      <c r="T47" s="42">
        <v>106</v>
      </c>
      <c r="U47" s="45">
        <f t="shared" si="6"/>
        <v>45593</v>
      </c>
      <c r="V47" s="2"/>
      <c r="W47" s="2"/>
      <c r="X47" s="2"/>
    </row>
    <row r="48" spans="1:24" ht="12" customHeight="1">
      <c r="A48" s="49" t="s">
        <v>73</v>
      </c>
      <c r="B48" s="42">
        <v>1079</v>
      </c>
      <c r="C48" s="42">
        <v>331</v>
      </c>
      <c r="D48" s="42">
        <v>266</v>
      </c>
      <c r="E48" s="51">
        <v>521</v>
      </c>
      <c r="F48" s="42">
        <v>6519</v>
      </c>
      <c r="G48" s="42">
        <v>843</v>
      </c>
      <c r="H48" s="42">
        <v>4251</v>
      </c>
      <c r="I48" s="42">
        <v>9649</v>
      </c>
      <c r="J48" s="42">
        <v>6460</v>
      </c>
      <c r="K48" s="42">
        <v>561</v>
      </c>
      <c r="L48" s="44">
        <v>2225</v>
      </c>
      <c r="M48" s="42">
        <v>513</v>
      </c>
      <c r="N48" s="42">
        <v>392</v>
      </c>
      <c r="O48" s="42">
        <v>668</v>
      </c>
      <c r="P48" s="44">
        <v>4082</v>
      </c>
      <c r="Q48" s="42">
        <v>783</v>
      </c>
      <c r="R48" s="42">
        <v>3787</v>
      </c>
      <c r="S48" s="42">
        <v>501</v>
      </c>
      <c r="T48" s="42">
        <v>92</v>
      </c>
      <c r="U48" s="45">
        <f t="shared" si="6"/>
        <v>43523</v>
      </c>
      <c r="V48" s="2"/>
      <c r="W48" s="2"/>
      <c r="X48" s="2"/>
    </row>
    <row r="49" spans="1:24" ht="12" customHeight="1">
      <c r="A49" s="49" t="s">
        <v>84</v>
      </c>
      <c r="B49" s="42">
        <v>1002</v>
      </c>
      <c r="C49" s="42">
        <v>341</v>
      </c>
      <c r="D49" s="42">
        <v>259</v>
      </c>
      <c r="E49" s="51">
        <v>468</v>
      </c>
      <c r="F49" s="42">
        <v>5653</v>
      </c>
      <c r="G49" s="42">
        <v>889</v>
      </c>
      <c r="H49" s="42">
        <v>3995</v>
      </c>
      <c r="I49" s="42">
        <v>9186</v>
      </c>
      <c r="J49" s="42">
        <v>6206</v>
      </c>
      <c r="K49" s="42">
        <v>627</v>
      </c>
      <c r="L49" s="44">
        <v>2236</v>
      </c>
      <c r="M49" s="42">
        <v>516</v>
      </c>
      <c r="N49" s="42">
        <v>409</v>
      </c>
      <c r="O49" s="42">
        <v>682</v>
      </c>
      <c r="P49" s="44">
        <v>3869</v>
      </c>
      <c r="Q49" s="42">
        <v>811</v>
      </c>
      <c r="R49" s="42">
        <v>3560</v>
      </c>
      <c r="S49" s="42">
        <v>471</v>
      </c>
      <c r="T49" s="42">
        <v>107</v>
      </c>
      <c r="U49" s="45">
        <f t="shared" si="6"/>
        <v>41287</v>
      </c>
      <c r="V49" s="2"/>
      <c r="W49" s="2"/>
      <c r="X49" s="2"/>
    </row>
    <row r="50" spans="1:24" ht="12" customHeight="1">
      <c r="A50" s="49" t="s">
        <v>85</v>
      </c>
      <c r="B50" s="42">
        <v>957</v>
      </c>
      <c r="C50" s="42">
        <v>370</v>
      </c>
      <c r="D50" s="42">
        <v>279</v>
      </c>
      <c r="E50" s="51">
        <v>385</v>
      </c>
      <c r="F50" s="42">
        <v>5165</v>
      </c>
      <c r="G50" s="42">
        <v>914</v>
      </c>
      <c r="H50" s="42">
        <v>3772</v>
      </c>
      <c r="I50" s="42">
        <v>8757</v>
      </c>
      <c r="J50" s="42">
        <v>5710</v>
      </c>
      <c r="K50" s="42">
        <v>635</v>
      </c>
      <c r="L50" s="44">
        <v>2267</v>
      </c>
      <c r="M50" s="42">
        <v>518</v>
      </c>
      <c r="N50" s="42">
        <v>400</v>
      </c>
      <c r="O50" s="42">
        <v>645</v>
      </c>
      <c r="P50" s="44">
        <v>3685</v>
      </c>
      <c r="Q50" s="42">
        <v>859</v>
      </c>
      <c r="R50" s="42">
        <v>3235</v>
      </c>
      <c r="S50" s="42">
        <v>416</v>
      </c>
      <c r="T50" s="42">
        <v>111</v>
      </c>
      <c r="U50" s="45">
        <f t="shared" si="6"/>
        <v>39080</v>
      </c>
      <c r="V50" s="2"/>
      <c r="W50" s="2"/>
      <c r="X50" s="2"/>
    </row>
    <row r="51" spans="1:24" ht="12" customHeight="1">
      <c r="A51" s="49" t="s">
        <v>95</v>
      </c>
      <c r="B51" s="42">
        <v>927</v>
      </c>
      <c r="C51" s="42">
        <v>376</v>
      </c>
      <c r="D51" s="42">
        <v>301</v>
      </c>
      <c r="E51" s="51">
        <v>370</v>
      </c>
      <c r="F51" s="42">
        <v>4835</v>
      </c>
      <c r="G51" s="42">
        <v>943</v>
      </c>
      <c r="H51" s="42">
        <v>3534</v>
      </c>
      <c r="I51" s="42">
        <v>8569</v>
      </c>
      <c r="J51" s="42">
        <v>5124</v>
      </c>
      <c r="K51" s="42">
        <v>638</v>
      </c>
      <c r="L51" s="44">
        <v>2242</v>
      </c>
      <c r="M51" s="42">
        <v>499</v>
      </c>
      <c r="N51" s="42">
        <v>398</v>
      </c>
      <c r="O51" s="42">
        <v>628</v>
      </c>
      <c r="P51" s="44">
        <v>3478</v>
      </c>
      <c r="Q51" s="42">
        <v>888</v>
      </c>
      <c r="R51" s="42">
        <v>2864</v>
      </c>
      <c r="S51" s="42">
        <v>421</v>
      </c>
      <c r="T51" s="42">
        <v>124</v>
      </c>
      <c r="U51" s="45">
        <f t="shared" si="6"/>
        <v>37159</v>
      </c>
      <c r="V51" s="2"/>
      <c r="W51" s="2"/>
      <c r="X51" s="2"/>
    </row>
    <row r="52" spans="1:24" ht="12" customHeight="1">
      <c r="A52" s="49" t="s">
        <v>96</v>
      </c>
      <c r="B52" s="42">
        <v>971</v>
      </c>
      <c r="C52" s="42">
        <v>373</v>
      </c>
      <c r="D52" s="42">
        <v>349</v>
      </c>
      <c r="E52" s="51">
        <v>327</v>
      </c>
      <c r="F52" s="42">
        <v>4564</v>
      </c>
      <c r="G52" s="42">
        <v>1048</v>
      </c>
      <c r="H52" s="42">
        <v>3340</v>
      </c>
      <c r="I52" s="42">
        <v>8549</v>
      </c>
      <c r="J52" s="42">
        <v>4803</v>
      </c>
      <c r="K52" s="42">
        <v>645</v>
      </c>
      <c r="L52" s="44">
        <v>2312</v>
      </c>
      <c r="M52" s="42">
        <v>496</v>
      </c>
      <c r="N52" s="42">
        <v>407</v>
      </c>
      <c r="O52" s="42">
        <v>583</v>
      </c>
      <c r="P52" s="44">
        <v>3251</v>
      </c>
      <c r="Q52" s="42">
        <v>910</v>
      </c>
      <c r="R52" s="42">
        <v>2716</v>
      </c>
      <c r="S52" s="42">
        <v>439</v>
      </c>
      <c r="T52" s="42">
        <v>118</v>
      </c>
      <c r="U52" s="45">
        <f t="shared" si="6"/>
        <v>36201</v>
      </c>
      <c r="V52" s="2"/>
      <c r="W52" s="2"/>
      <c r="X52" s="2"/>
    </row>
    <row r="53" spans="1:24" ht="12" customHeight="1">
      <c r="A53" s="49" t="s">
        <v>97</v>
      </c>
      <c r="B53" s="42">
        <v>1035</v>
      </c>
      <c r="C53" s="42">
        <v>371</v>
      </c>
      <c r="D53" s="42">
        <v>404</v>
      </c>
      <c r="E53" s="51">
        <v>275</v>
      </c>
      <c r="F53" s="42">
        <v>4328</v>
      </c>
      <c r="G53" s="42">
        <v>970</v>
      </c>
      <c r="H53" s="42">
        <v>3271</v>
      </c>
      <c r="I53" s="42">
        <v>8656</v>
      </c>
      <c r="J53" s="42">
        <v>4686</v>
      </c>
      <c r="K53" s="42">
        <v>691</v>
      </c>
      <c r="L53" s="44">
        <v>2459</v>
      </c>
      <c r="M53" s="42">
        <v>470</v>
      </c>
      <c r="N53" s="42">
        <v>402</v>
      </c>
      <c r="O53" s="42">
        <v>580</v>
      </c>
      <c r="P53" s="44">
        <v>3217</v>
      </c>
      <c r="Q53" s="42">
        <v>978</v>
      </c>
      <c r="R53" s="42">
        <v>2722</v>
      </c>
      <c r="S53" s="42">
        <v>449</v>
      </c>
      <c r="T53" s="42">
        <v>123</v>
      </c>
      <c r="U53" s="45">
        <f>SUM(B53:T53)</f>
        <v>36087</v>
      </c>
      <c r="V53" s="2"/>
      <c r="W53" s="2"/>
      <c r="X53" s="2"/>
    </row>
    <row r="54" spans="1:24" ht="12" customHeight="1">
      <c r="A54" s="49" t="s">
        <v>98</v>
      </c>
      <c r="B54" s="42">
        <v>1119</v>
      </c>
      <c r="C54" s="42">
        <v>352</v>
      </c>
      <c r="D54" s="42">
        <v>465</v>
      </c>
      <c r="E54" s="51">
        <v>262</v>
      </c>
      <c r="F54" s="42">
        <v>4192</v>
      </c>
      <c r="G54" s="42">
        <v>931</v>
      </c>
      <c r="H54" s="42">
        <v>3302</v>
      </c>
      <c r="I54" s="42">
        <v>8620</v>
      </c>
      <c r="J54" s="42">
        <v>4734</v>
      </c>
      <c r="K54" s="42">
        <v>619</v>
      </c>
      <c r="L54" s="44">
        <v>2523</v>
      </c>
      <c r="M54" s="42">
        <v>425</v>
      </c>
      <c r="N54" s="42">
        <v>424</v>
      </c>
      <c r="O54" s="42">
        <v>601</v>
      </c>
      <c r="P54" s="44">
        <v>3409</v>
      </c>
      <c r="Q54" s="42">
        <v>1036</v>
      </c>
      <c r="R54" s="42">
        <v>2620</v>
      </c>
      <c r="S54" s="42">
        <v>515</v>
      </c>
      <c r="T54" s="42">
        <v>121</v>
      </c>
      <c r="U54" s="45">
        <f>SUM(B54:T54)</f>
        <v>36270</v>
      </c>
      <c r="V54" s="2"/>
      <c r="W54" s="2"/>
      <c r="X54" s="2"/>
    </row>
    <row r="55" spans="1:24" ht="12" customHeight="1">
      <c r="A55" s="49" t="s">
        <v>99</v>
      </c>
      <c r="B55" s="42">
        <v>1275</v>
      </c>
      <c r="C55" s="42">
        <v>348</v>
      </c>
      <c r="D55" s="42">
        <v>496</v>
      </c>
      <c r="E55" s="51">
        <v>231</v>
      </c>
      <c r="F55" s="42">
        <v>3872</v>
      </c>
      <c r="G55" s="42">
        <v>1067</v>
      </c>
      <c r="H55" s="42">
        <v>3330</v>
      </c>
      <c r="I55" s="42">
        <v>8530</v>
      </c>
      <c r="J55" s="42">
        <v>4594</v>
      </c>
      <c r="K55" s="42">
        <v>547</v>
      </c>
      <c r="L55" s="44">
        <v>2511</v>
      </c>
      <c r="M55" s="42">
        <v>401</v>
      </c>
      <c r="N55" s="42">
        <v>439</v>
      </c>
      <c r="O55" s="42">
        <v>570</v>
      </c>
      <c r="P55" s="44">
        <v>3232</v>
      </c>
      <c r="Q55" s="42">
        <v>1091</v>
      </c>
      <c r="R55" s="42">
        <v>2501</v>
      </c>
      <c r="S55" s="42">
        <v>569</v>
      </c>
      <c r="T55" s="42">
        <v>123</v>
      </c>
      <c r="U55" s="45">
        <f>SUM(B55:T55)</f>
        <v>35727</v>
      </c>
      <c r="V55" s="2"/>
      <c r="W55" s="2"/>
      <c r="X55" s="2"/>
    </row>
    <row r="56" spans="1:24" s="5" customFormat="1" ht="16.5" customHeight="1">
      <c r="A56" s="105" t="s">
        <v>35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4"/>
      <c r="W56" s="4"/>
      <c r="X56" s="4"/>
    </row>
    <row r="57" spans="1:24" ht="12" customHeight="1">
      <c r="A57" s="49" t="str">
        <f aca="true" t="shared" si="7" ref="A57:A67">A9</f>
        <v>1990-1991</v>
      </c>
      <c r="B57" s="45">
        <f aca="true" t="shared" si="8" ref="B57:T57">B9-B33</f>
        <v>427</v>
      </c>
      <c r="C57" s="45">
        <f t="shared" si="8"/>
        <v>0</v>
      </c>
      <c r="D57" s="45">
        <f t="shared" si="8"/>
        <v>231</v>
      </c>
      <c r="E57" s="45">
        <f t="shared" si="8"/>
        <v>0</v>
      </c>
      <c r="F57" s="45">
        <f t="shared" si="8"/>
        <v>4217</v>
      </c>
      <c r="G57" s="45">
        <f t="shared" si="8"/>
        <v>1465</v>
      </c>
      <c r="H57" s="45">
        <f t="shared" si="8"/>
        <v>7530</v>
      </c>
      <c r="I57" s="45">
        <f t="shared" si="8"/>
        <v>940</v>
      </c>
      <c r="J57" s="45">
        <f t="shared" si="8"/>
        <v>9235</v>
      </c>
      <c r="K57" s="45">
        <f t="shared" si="8"/>
        <v>0</v>
      </c>
      <c r="L57" s="56">
        <f t="shared" si="8"/>
        <v>2049</v>
      </c>
      <c r="M57" s="45">
        <f t="shared" si="8"/>
        <v>723</v>
      </c>
      <c r="N57" s="45">
        <f t="shared" si="8"/>
        <v>0</v>
      </c>
      <c r="O57" s="45">
        <f t="shared" si="8"/>
        <v>4082</v>
      </c>
      <c r="P57" s="56">
        <f t="shared" si="8"/>
        <v>2598</v>
      </c>
      <c r="Q57" s="45">
        <f t="shared" si="8"/>
        <v>0</v>
      </c>
      <c r="R57" s="45">
        <f t="shared" si="8"/>
        <v>3720</v>
      </c>
      <c r="S57" s="45">
        <f t="shared" si="8"/>
        <v>696</v>
      </c>
      <c r="T57" s="45">
        <f t="shared" si="8"/>
        <v>172</v>
      </c>
      <c r="U57" s="45">
        <f>SUM(B57:T57)</f>
        <v>38085</v>
      </c>
      <c r="V57" s="2"/>
      <c r="W57" s="2"/>
      <c r="X57" s="2"/>
    </row>
    <row r="58" spans="1:24" ht="12" customHeight="1">
      <c r="A58" s="49" t="str">
        <f t="shared" si="7"/>
        <v>1991-1992</v>
      </c>
      <c r="B58" s="45">
        <f aca="true" t="shared" si="9" ref="B58:T58">B10-B34</f>
        <v>424</v>
      </c>
      <c r="C58" s="45">
        <f t="shared" si="9"/>
        <v>0</v>
      </c>
      <c r="D58" s="45">
        <f t="shared" si="9"/>
        <v>271</v>
      </c>
      <c r="E58" s="45">
        <f t="shared" si="9"/>
        <v>0</v>
      </c>
      <c r="F58" s="45">
        <f t="shared" si="9"/>
        <v>4594</v>
      </c>
      <c r="G58" s="45">
        <f t="shared" si="9"/>
        <v>1587</v>
      </c>
      <c r="H58" s="45">
        <f t="shared" si="9"/>
        <v>7701</v>
      </c>
      <c r="I58" s="45">
        <f t="shared" si="9"/>
        <v>1110</v>
      </c>
      <c r="J58" s="45">
        <f t="shared" si="9"/>
        <v>9544</v>
      </c>
      <c r="K58" s="45">
        <f t="shared" si="9"/>
        <v>0</v>
      </c>
      <c r="L58" s="56">
        <f t="shared" si="9"/>
        <v>1864</v>
      </c>
      <c r="M58" s="45">
        <f t="shared" si="9"/>
        <v>743</v>
      </c>
      <c r="N58" s="45">
        <f t="shared" si="9"/>
        <v>0</v>
      </c>
      <c r="O58" s="45">
        <f t="shared" si="9"/>
        <v>4634</v>
      </c>
      <c r="P58" s="56">
        <f t="shared" si="9"/>
        <v>2876</v>
      </c>
      <c r="Q58" s="45">
        <f t="shared" si="9"/>
        <v>0</v>
      </c>
      <c r="R58" s="45">
        <f t="shared" si="9"/>
        <v>4202</v>
      </c>
      <c r="S58" s="45">
        <f t="shared" si="9"/>
        <v>764</v>
      </c>
      <c r="T58" s="45">
        <f t="shared" si="9"/>
        <v>289</v>
      </c>
      <c r="U58" s="45">
        <f aca="true" t="shared" si="10" ref="U58:U71">SUM(B58:T58)</f>
        <v>40603</v>
      </c>
      <c r="V58" s="2"/>
      <c r="W58" s="2"/>
      <c r="X58" s="2"/>
    </row>
    <row r="59" spans="1:24" ht="12" customHeight="1">
      <c r="A59" s="49" t="str">
        <f t="shared" si="7"/>
        <v>1992-1993</v>
      </c>
      <c r="B59" s="45">
        <f aca="true" t="shared" si="11" ref="B59:T59">B11-B35</f>
        <v>456</v>
      </c>
      <c r="C59" s="45">
        <f t="shared" si="11"/>
        <v>0</v>
      </c>
      <c r="D59" s="45">
        <f t="shared" si="11"/>
        <v>312</v>
      </c>
      <c r="E59" s="45">
        <f t="shared" si="11"/>
        <v>0</v>
      </c>
      <c r="F59" s="45">
        <f t="shared" si="11"/>
        <v>4858</v>
      </c>
      <c r="G59" s="45">
        <f t="shared" si="11"/>
        <v>1628</v>
      </c>
      <c r="H59" s="45">
        <f t="shared" si="11"/>
        <v>7938</v>
      </c>
      <c r="I59" s="45">
        <f t="shared" si="11"/>
        <v>1268</v>
      </c>
      <c r="J59" s="45">
        <f t="shared" si="11"/>
        <v>9915</v>
      </c>
      <c r="K59" s="45">
        <f t="shared" si="11"/>
        <v>0</v>
      </c>
      <c r="L59" s="56">
        <f t="shared" si="11"/>
        <v>1783</v>
      </c>
      <c r="M59" s="45">
        <f t="shared" si="11"/>
        <v>813</v>
      </c>
      <c r="N59" s="45">
        <f t="shared" si="11"/>
        <v>0</v>
      </c>
      <c r="O59" s="45">
        <f t="shared" si="11"/>
        <v>5129</v>
      </c>
      <c r="P59" s="56">
        <f t="shared" si="11"/>
        <v>3050</v>
      </c>
      <c r="Q59" s="45">
        <f t="shared" si="11"/>
        <v>0</v>
      </c>
      <c r="R59" s="45">
        <f t="shared" si="11"/>
        <v>4492</v>
      </c>
      <c r="S59" s="45">
        <f t="shared" si="11"/>
        <v>812</v>
      </c>
      <c r="T59" s="45">
        <f t="shared" si="11"/>
        <v>373</v>
      </c>
      <c r="U59" s="45">
        <f t="shared" si="10"/>
        <v>42827</v>
      </c>
      <c r="V59" s="2"/>
      <c r="W59" s="2"/>
      <c r="X59" s="2"/>
    </row>
    <row r="60" spans="1:24" ht="12" customHeight="1">
      <c r="A60" s="49" t="str">
        <f t="shared" si="7"/>
        <v>1993-1994</v>
      </c>
      <c r="B60" s="45">
        <f aca="true" t="shared" si="12" ref="B60:T60">B12-B36</f>
        <v>498</v>
      </c>
      <c r="C60" s="45">
        <f t="shared" si="12"/>
        <v>0</v>
      </c>
      <c r="D60" s="45">
        <f t="shared" si="12"/>
        <v>297</v>
      </c>
      <c r="E60" s="45">
        <f t="shared" si="12"/>
        <v>0</v>
      </c>
      <c r="F60" s="45">
        <f t="shared" si="12"/>
        <v>5323</v>
      </c>
      <c r="G60" s="45">
        <f t="shared" si="12"/>
        <v>1663</v>
      </c>
      <c r="H60" s="45">
        <f t="shared" si="12"/>
        <v>8560</v>
      </c>
      <c r="I60" s="45">
        <f t="shared" si="12"/>
        <v>1476</v>
      </c>
      <c r="J60" s="45">
        <f t="shared" si="12"/>
        <v>10575</v>
      </c>
      <c r="K60" s="45">
        <f t="shared" si="12"/>
        <v>0</v>
      </c>
      <c r="L60" s="56">
        <f t="shared" si="12"/>
        <v>1768</v>
      </c>
      <c r="M60" s="45">
        <f t="shared" si="12"/>
        <v>868</v>
      </c>
      <c r="N60" s="45">
        <f t="shared" si="12"/>
        <v>0</v>
      </c>
      <c r="O60" s="45">
        <f t="shared" si="12"/>
        <v>5831</v>
      </c>
      <c r="P60" s="56">
        <f t="shared" si="12"/>
        <v>3351</v>
      </c>
      <c r="Q60" s="45">
        <f t="shared" si="12"/>
        <v>0</v>
      </c>
      <c r="R60" s="45">
        <f t="shared" si="12"/>
        <v>4786</v>
      </c>
      <c r="S60" s="45">
        <f t="shared" si="12"/>
        <v>867</v>
      </c>
      <c r="T60" s="45">
        <f t="shared" si="12"/>
        <v>404</v>
      </c>
      <c r="U60" s="45">
        <f t="shared" si="10"/>
        <v>46267</v>
      </c>
      <c r="V60" s="2"/>
      <c r="W60" s="2"/>
      <c r="X60" s="2"/>
    </row>
    <row r="61" spans="1:24" ht="12" customHeight="1">
      <c r="A61" s="49" t="str">
        <f t="shared" si="7"/>
        <v>1994-1995</v>
      </c>
      <c r="B61" s="45">
        <f aca="true" t="shared" si="13" ref="B61:T61">B13-B37</f>
        <v>512</v>
      </c>
      <c r="C61" s="45">
        <f t="shared" si="13"/>
        <v>0</v>
      </c>
      <c r="D61" s="45">
        <f t="shared" si="13"/>
        <v>291</v>
      </c>
      <c r="E61" s="45">
        <f t="shared" si="13"/>
        <v>0</v>
      </c>
      <c r="F61" s="45">
        <f t="shared" si="13"/>
        <v>5653</v>
      </c>
      <c r="G61" s="45">
        <f t="shared" si="13"/>
        <v>1731</v>
      </c>
      <c r="H61" s="45">
        <f t="shared" si="13"/>
        <v>8582</v>
      </c>
      <c r="I61" s="45">
        <f t="shared" si="13"/>
        <v>1645</v>
      </c>
      <c r="J61" s="45">
        <f t="shared" si="13"/>
        <v>11169</v>
      </c>
      <c r="K61" s="45">
        <f t="shared" si="13"/>
        <v>0</v>
      </c>
      <c r="L61" s="56">
        <f t="shared" si="13"/>
        <v>1783</v>
      </c>
      <c r="M61" s="45">
        <f t="shared" si="13"/>
        <v>933</v>
      </c>
      <c r="N61" s="45">
        <f t="shared" si="13"/>
        <v>0</v>
      </c>
      <c r="O61" s="45">
        <f t="shared" si="13"/>
        <v>5992</v>
      </c>
      <c r="P61" s="56">
        <f t="shared" si="13"/>
        <v>3337</v>
      </c>
      <c r="Q61" s="45">
        <f t="shared" si="13"/>
        <v>0</v>
      </c>
      <c r="R61" s="45">
        <f t="shared" si="13"/>
        <v>4986</v>
      </c>
      <c r="S61" s="45">
        <f t="shared" si="13"/>
        <v>842</v>
      </c>
      <c r="T61" s="45">
        <f t="shared" si="13"/>
        <v>542</v>
      </c>
      <c r="U61" s="45">
        <f t="shared" si="10"/>
        <v>47998</v>
      </c>
      <c r="V61" s="2"/>
      <c r="W61" s="2"/>
      <c r="X61" s="2"/>
    </row>
    <row r="62" spans="1:24" s="7" customFormat="1" ht="12" customHeight="1">
      <c r="A62" s="49" t="str">
        <f t="shared" si="7"/>
        <v>1995-1996</v>
      </c>
      <c r="B62" s="45">
        <f aca="true" t="shared" si="14" ref="B62:T62">B14-B38</f>
        <v>514</v>
      </c>
      <c r="C62" s="45">
        <f t="shared" si="14"/>
        <v>0</v>
      </c>
      <c r="D62" s="45">
        <f t="shared" si="14"/>
        <v>272</v>
      </c>
      <c r="E62" s="45">
        <f t="shared" si="14"/>
        <v>0</v>
      </c>
      <c r="F62" s="45">
        <f t="shared" si="14"/>
        <v>5805</v>
      </c>
      <c r="G62" s="45">
        <f t="shared" si="14"/>
        <v>1769</v>
      </c>
      <c r="H62" s="45">
        <f t="shared" si="14"/>
        <v>8444</v>
      </c>
      <c r="I62" s="45">
        <f t="shared" si="14"/>
        <v>1757</v>
      </c>
      <c r="J62" s="45">
        <f t="shared" si="14"/>
        <v>11252</v>
      </c>
      <c r="K62" s="45">
        <f t="shared" si="14"/>
        <v>613</v>
      </c>
      <c r="L62" s="56">
        <f t="shared" si="14"/>
        <v>1877</v>
      </c>
      <c r="M62" s="45">
        <f t="shared" si="14"/>
        <v>986</v>
      </c>
      <c r="N62" s="45">
        <f t="shared" si="14"/>
        <v>0</v>
      </c>
      <c r="O62" s="45">
        <f t="shared" si="14"/>
        <v>6317</v>
      </c>
      <c r="P62" s="56">
        <f t="shared" si="14"/>
        <v>3467</v>
      </c>
      <c r="Q62" s="45">
        <f t="shared" si="14"/>
        <v>0</v>
      </c>
      <c r="R62" s="45">
        <f t="shared" si="14"/>
        <v>5096</v>
      </c>
      <c r="S62" s="45">
        <f t="shared" si="14"/>
        <v>774</v>
      </c>
      <c r="T62" s="45">
        <f t="shared" si="14"/>
        <v>544</v>
      </c>
      <c r="U62" s="45">
        <f t="shared" si="10"/>
        <v>49487</v>
      </c>
      <c r="V62" s="2"/>
      <c r="W62" s="6"/>
      <c r="X62" s="6"/>
    </row>
    <row r="63" spans="1:24" s="7" customFormat="1" ht="12" customHeight="1">
      <c r="A63" s="49" t="str">
        <f t="shared" si="7"/>
        <v>1996-1997</v>
      </c>
      <c r="B63" s="45">
        <f aca="true" t="shared" si="15" ref="B63:T63">B15-B39</f>
        <v>633</v>
      </c>
      <c r="C63" s="45">
        <f t="shared" si="15"/>
        <v>0</v>
      </c>
      <c r="D63" s="45">
        <f t="shared" si="15"/>
        <v>242</v>
      </c>
      <c r="E63" s="28">
        <f t="shared" si="15"/>
        <v>1159</v>
      </c>
      <c r="F63" s="45">
        <f t="shared" si="15"/>
        <v>5974</v>
      </c>
      <c r="G63" s="45">
        <f t="shared" si="15"/>
        <v>1925</v>
      </c>
      <c r="H63" s="45">
        <f t="shared" si="15"/>
        <v>8525</v>
      </c>
      <c r="I63" s="45">
        <f t="shared" si="15"/>
        <v>1967</v>
      </c>
      <c r="J63" s="45">
        <f t="shared" si="15"/>
        <v>10488</v>
      </c>
      <c r="K63" s="45">
        <f t="shared" si="15"/>
        <v>1020</v>
      </c>
      <c r="L63" s="56">
        <f t="shared" si="15"/>
        <v>2165</v>
      </c>
      <c r="M63" s="45">
        <f t="shared" si="15"/>
        <v>1018</v>
      </c>
      <c r="N63" s="45">
        <f t="shared" si="15"/>
        <v>2178</v>
      </c>
      <c r="O63" s="45">
        <f t="shared" si="15"/>
        <v>4667</v>
      </c>
      <c r="P63" s="56">
        <f t="shared" si="15"/>
        <v>3397</v>
      </c>
      <c r="Q63" s="45">
        <f t="shared" si="15"/>
        <v>0</v>
      </c>
      <c r="R63" s="45">
        <f t="shared" si="15"/>
        <v>5261</v>
      </c>
      <c r="S63" s="45">
        <f t="shared" si="15"/>
        <v>740</v>
      </c>
      <c r="T63" s="45">
        <f t="shared" si="15"/>
        <v>815</v>
      </c>
      <c r="U63" s="45">
        <f t="shared" si="10"/>
        <v>52174</v>
      </c>
      <c r="V63" s="2"/>
      <c r="W63" s="6"/>
      <c r="X63" s="6"/>
    </row>
    <row r="64" spans="1:24" s="7" customFormat="1" ht="12" customHeight="1">
      <c r="A64" s="49" t="str">
        <f t="shared" si="7"/>
        <v>1997-1998</v>
      </c>
      <c r="B64" s="45">
        <f aca="true" t="shared" si="16" ref="B64:T64">B16-B40</f>
        <v>662</v>
      </c>
      <c r="C64" s="45">
        <f t="shared" si="16"/>
        <v>0</v>
      </c>
      <c r="D64" s="45">
        <f t="shared" si="16"/>
        <v>207</v>
      </c>
      <c r="E64" s="28">
        <f t="shared" si="16"/>
        <v>1465</v>
      </c>
      <c r="F64" s="45">
        <f t="shared" si="16"/>
        <v>5888</v>
      </c>
      <c r="G64" s="45">
        <f t="shared" si="16"/>
        <v>1978</v>
      </c>
      <c r="H64" s="45">
        <f t="shared" si="16"/>
        <v>8133</v>
      </c>
      <c r="I64" s="45">
        <f t="shared" si="16"/>
        <v>2034</v>
      </c>
      <c r="J64" s="45">
        <f t="shared" si="16"/>
        <v>10028</v>
      </c>
      <c r="K64" s="45">
        <f t="shared" si="16"/>
        <v>1293</v>
      </c>
      <c r="L64" s="56">
        <f t="shared" si="16"/>
        <v>2093</v>
      </c>
      <c r="M64" s="45">
        <f t="shared" si="16"/>
        <v>960</v>
      </c>
      <c r="N64" s="45">
        <f t="shared" si="16"/>
        <v>2020</v>
      </c>
      <c r="O64" s="45">
        <f t="shared" si="16"/>
        <v>4728</v>
      </c>
      <c r="P64" s="56">
        <f t="shared" si="16"/>
        <v>3283</v>
      </c>
      <c r="Q64" s="45">
        <f t="shared" si="16"/>
        <v>0</v>
      </c>
      <c r="R64" s="45">
        <f t="shared" si="16"/>
        <v>4969</v>
      </c>
      <c r="S64" s="45">
        <f t="shared" si="16"/>
        <v>698</v>
      </c>
      <c r="T64" s="45">
        <f t="shared" si="16"/>
        <v>778</v>
      </c>
      <c r="U64" s="45">
        <f t="shared" si="10"/>
        <v>51217</v>
      </c>
      <c r="V64" s="2"/>
      <c r="W64" s="6"/>
      <c r="X64" s="6"/>
    </row>
    <row r="65" spans="1:24" s="7" customFormat="1" ht="12" customHeight="1">
      <c r="A65" s="49" t="str">
        <f t="shared" si="7"/>
        <v>1998-1999</v>
      </c>
      <c r="B65" s="45">
        <f aca="true" t="shared" si="17" ref="B65:T65">B17-B41</f>
        <v>701</v>
      </c>
      <c r="C65" s="45">
        <f t="shared" si="17"/>
        <v>0</v>
      </c>
      <c r="D65" s="45">
        <f t="shared" si="17"/>
        <v>165</v>
      </c>
      <c r="E65" s="28">
        <f t="shared" si="17"/>
        <v>1668</v>
      </c>
      <c r="F65" s="45">
        <f t="shared" si="17"/>
        <v>5978</v>
      </c>
      <c r="G65" s="45">
        <f t="shared" si="17"/>
        <v>2050</v>
      </c>
      <c r="H65" s="45">
        <f t="shared" si="17"/>
        <v>7888</v>
      </c>
      <c r="I65" s="45">
        <f t="shared" si="17"/>
        <v>2053</v>
      </c>
      <c r="J65" s="45">
        <f t="shared" si="17"/>
        <v>10012</v>
      </c>
      <c r="K65" s="45">
        <f t="shared" si="17"/>
        <v>1521</v>
      </c>
      <c r="L65" s="56">
        <f t="shared" si="17"/>
        <v>2285</v>
      </c>
      <c r="M65" s="45">
        <f t="shared" si="17"/>
        <v>995</v>
      </c>
      <c r="N65" s="45">
        <f t="shared" si="17"/>
        <v>1999</v>
      </c>
      <c r="O65" s="45">
        <f t="shared" si="17"/>
        <v>4764</v>
      </c>
      <c r="P65" s="56">
        <f t="shared" si="17"/>
        <v>3052</v>
      </c>
      <c r="Q65" s="45">
        <f t="shared" si="17"/>
        <v>0</v>
      </c>
      <c r="R65" s="45">
        <f t="shared" si="17"/>
        <v>4879</v>
      </c>
      <c r="S65" s="45">
        <f t="shared" si="17"/>
        <v>656</v>
      </c>
      <c r="T65" s="45">
        <f t="shared" si="17"/>
        <v>763</v>
      </c>
      <c r="U65" s="45">
        <f t="shared" si="10"/>
        <v>51429</v>
      </c>
      <c r="V65" s="2"/>
      <c r="W65" s="6"/>
      <c r="X65" s="6"/>
    </row>
    <row r="66" spans="1:24" s="7" customFormat="1" ht="12" customHeight="1">
      <c r="A66" s="49" t="str">
        <f t="shared" si="7"/>
        <v>1999-2000</v>
      </c>
      <c r="B66" s="45">
        <f aca="true" t="shared" si="18" ref="B66:T66">B18-B42</f>
        <v>656</v>
      </c>
      <c r="C66" s="45">
        <f t="shared" si="18"/>
        <v>61</v>
      </c>
      <c r="D66" s="45">
        <f t="shared" si="18"/>
        <v>161</v>
      </c>
      <c r="E66" s="28">
        <f t="shared" si="18"/>
        <v>1850</v>
      </c>
      <c r="F66" s="45">
        <f t="shared" si="18"/>
        <v>5887</v>
      </c>
      <c r="G66" s="45">
        <f t="shared" si="18"/>
        <v>1980</v>
      </c>
      <c r="H66" s="45">
        <f t="shared" si="18"/>
        <v>7467</v>
      </c>
      <c r="I66" s="45">
        <f t="shared" si="18"/>
        <v>2077</v>
      </c>
      <c r="J66" s="45">
        <f t="shared" si="18"/>
        <v>9974</v>
      </c>
      <c r="K66" s="45">
        <f t="shared" si="18"/>
        <v>1742</v>
      </c>
      <c r="L66" s="56">
        <f t="shared" si="18"/>
        <v>2294</v>
      </c>
      <c r="M66" s="45">
        <f t="shared" si="18"/>
        <v>944</v>
      </c>
      <c r="N66" s="45">
        <f t="shared" si="18"/>
        <v>1814</v>
      </c>
      <c r="O66" s="45">
        <f t="shared" si="18"/>
        <v>4680</v>
      </c>
      <c r="P66" s="56">
        <f t="shared" si="18"/>
        <v>2974</v>
      </c>
      <c r="Q66" s="45">
        <f t="shared" si="18"/>
        <v>291</v>
      </c>
      <c r="R66" s="45">
        <f t="shared" si="18"/>
        <v>4750</v>
      </c>
      <c r="S66" s="45">
        <f t="shared" si="18"/>
        <v>598</v>
      </c>
      <c r="T66" s="45">
        <f t="shared" si="18"/>
        <v>743</v>
      </c>
      <c r="U66" s="45">
        <f t="shared" si="10"/>
        <v>50943</v>
      </c>
      <c r="V66" s="2"/>
      <c r="W66" s="6"/>
      <c r="X66" s="6"/>
    </row>
    <row r="67" spans="1:24" s="5" customFormat="1" ht="12" customHeight="1">
      <c r="A67" s="57" t="str">
        <f t="shared" si="7"/>
        <v>2000-2001</v>
      </c>
      <c r="B67" s="58">
        <f aca="true" t="shared" si="19" ref="B67:T67">B19-B43</f>
        <v>651</v>
      </c>
      <c r="C67" s="58">
        <f t="shared" si="19"/>
        <v>111</v>
      </c>
      <c r="D67" s="58">
        <f t="shared" si="19"/>
        <v>156</v>
      </c>
      <c r="E67" s="59">
        <f t="shared" si="19"/>
        <v>1994</v>
      </c>
      <c r="F67" s="58">
        <f t="shared" si="19"/>
        <v>5965</v>
      </c>
      <c r="G67" s="58">
        <f t="shared" si="19"/>
        <v>2002</v>
      </c>
      <c r="H67" s="58">
        <f t="shared" si="19"/>
        <v>7307</v>
      </c>
      <c r="I67" s="58">
        <f t="shared" si="19"/>
        <v>2186</v>
      </c>
      <c r="J67" s="58">
        <f t="shared" si="19"/>
        <v>9521</v>
      </c>
      <c r="K67" s="58">
        <f t="shared" si="19"/>
        <v>2495</v>
      </c>
      <c r="L67" s="58">
        <f t="shared" si="19"/>
        <v>2606</v>
      </c>
      <c r="M67" s="58">
        <f t="shared" si="19"/>
        <v>977</v>
      </c>
      <c r="N67" s="60">
        <f t="shared" si="19"/>
        <v>1846</v>
      </c>
      <c r="O67" s="58">
        <f t="shared" si="19"/>
        <v>4807</v>
      </c>
      <c r="P67" s="58">
        <f t="shared" si="19"/>
        <v>2960</v>
      </c>
      <c r="Q67" s="58">
        <f t="shared" si="19"/>
        <v>452</v>
      </c>
      <c r="R67" s="58">
        <f t="shared" si="19"/>
        <v>5046</v>
      </c>
      <c r="S67" s="58">
        <f t="shared" si="19"/>
        <v>609</v>
      </c>
      <c r="T67" s="58">
        <f t="shared" si="19"/>
        <v>808</v>
      </c>
      <c r="U67" s="58">
        <f t="shared" si="10"/>
        <v>52499</v>
      </c>
      <c r="V67" s="4"/>
      <c r="W67" s="4"/>
      <c r="X67" s="4"/>
    </row>
    <row r="68" spans="1:24" s="5" customFormat="1" ht="12" customHeight="1">
      <c r="A68" s="61" t="s">
        <v>59</v>
      </c>
      <c r="B68" s="58">
        <f aca="true" t="shared" si="20" ref="B68:T68">B20-B44</f>
        <v>662</v>
      </c>
      <c r="C68" s="58">
        <f t="shared" si="20"/>
        <v>168</v>
      </c>
      <c r="D68" s="58">
        <f t="shared" si="20"/>
        <v>154</v>
      </c>
      <c r="E68" s="59">
        <f t="shared" si="20"/>
        <v>1936</v>
      </c>
      <c r="F68" s="58">
        <f t="shared" si="20"/>
        <v>5944</v>
      </c>
      <c r="G68" s="58">
        <f t="shared" si="20"/>
        <v>1980</v>
      </c>
      <c r="H68" s="58">
        <f t="shared" si="20"/>
        <v>6895</v>
      </c>
      <c r="I68" s="58">
        <f t="shared" si="20"/>
        <v>2276</v>
      </c>
      <c r="J68" s="58">
        <f t="shared" si="20"/>
        <v>9757</v>
      </c>
      <c r="K68" s="58">
        <f t="shared" si="20"/>
        <v>2518</v>
      </c>
      <c r="L68" s="58">
        <f t="shared" si="20"/>
        <v>2748</v>
      </c>
      <c r="M68" s="58">
        <f t="shared" si="20"/>
        <v>962</v>
      </c>
      <c r="N68" s="60">
        <f t="shared" si="20"/>
        <v>1774</v>
      </c>
      <c r="O68" s="58">
        <f t="shared" si="20"/>
        <v>4821</v>
      </c>
      <c r="P68" s="58">
        <f t="shared" si="20"/>
        <v>2922</v>
      </c>
      <c r="Q68" s="58">
        <f t="shared" si="20"/>
        <v>540</v>
      </c>
      <c r="R68" s="58">
        <f t="shared" si="20"/>
        <v>5356</v>
      </c>
      <c r="S68" s="58">
        <f t="shared" si="20"/>
        <v>543</v>
      </c>
      <c r="T68" s="58">
        <f t="shared" si="20"/>
        <v>810</v>
      </c>
      <c r="U68" s="58">
        <f t="shared" si="10"/>
        <v>52766</v>
      </c>
      <c r="V68" s="4"/>
      <c r="W68" s="4"/>
      <c r="X68" s="4"/>
    </row>
    <row r="69" spans="1:24" s="5" customFormat="1" ht="12" customHeight="1">
      <c r="A69" s="61" t="s">
        <v>61</v>
      </c>
      <c r="B69" s="58">
        <f aca="true" t="shared" si="21" ref="B69:P69">B21-B45</f>
        <v>673</v>
      </c>
      <c r="C69" s="58">
        <f t="shared" si="21"/>
        <v>222</v>
      </c>
      <c r="D69" s="58">
        <f t="shared" si="21"/>
        <v>154</v>
      </c>
      <c r="E69" s="59">
        <f t="shared" si="21"/>
        <v>1797</v>
      </c>
      <c r="F69" s="58">
        <f t="shared" si="21"/>
        <v>5828</v>
      </c>
      <c r="G69" s="58">
        <f t="shared" si="21"/>
        <v>2021</v>
      </c>
      <c r="H69" s="58">
        <f t="shared" si="21"/>
        <v>6724</v>
      </c>
      <c r="I69" s="58">
        <f t="shared" si="21"/>
        <v>2353</v>
      </c>
      <c r="J69" s="58">
        <f t="shared" si="21"/>
        <v>10184</v>
      </c>
      <c r="K69" s="58">
        <f t="shared" si="21"/>
        <v>2743</v>
      </c>
      <c r="L69" s="58">
        <f t="shared" si="21"/>
        <v>2953</v>
      </c>
      <c r="M69" s="58">
        <f t="shared" si="21"/>
        <v>975</v>
      </c>
      <c r="N69" s="60">
        <f t="shared" si="21"/>
        <v>1694</v>
      </c>
      <c r="O69" s="58">
        <f t="shared" si="21"/>
        <v>4946</v>
      </c>
      <c r="P69" s="58">
        <f t="shared" si="21"/>
        <v>3068</v>
      </c>
      <c r="Q69" s="58">
        <v>492</v>
      </c>
      <c r="R69" s="58">
        <f aca="true" t="shared" si="22" ref="R69:T73">R21-R45</f>
        <v>5797</v>
      </c>
      <c r="S69" s="58">
        <f t="shared" si="22"/>
        <v>483</v>
      </c>
      <c r="T69" s="58">
        <f t="shared" si="22"/>
        <v>833</v>
      </c>
      <c r="U69" s="58">
        <f t="shared" si="10"/>
        <v>53940</v>
      </c>
      <c r="V69" s="4"/>
      <c r="W69" s="4"/>
      <c r="X69" s="4"/>
    </row>
    <row r="70" spans="1:24" s="5" customFormat="1" ht="12" customHeight="1">
      <c r="A70" s="61" t="s">
        <v>69</v>
      </c>
      <c r="B70" s="58">
        <f aca="true" t="shared" si="23" ref="B70:P70">B22-B46</f>
        <v>622</v>
      </c>
      <c r="C70" s="58">
        <f t="shared" si="23"/>
        <v>256</v>
      </c>
      <c r="D70" s="58">
        <f t="shared" si="23"/>
        <v>148</v>
      </c>
      <c r="E70" s="59">
        <f t="shared" si="23"/>
        <v>1622</v>
      </c>
      <c r="F70" s="58">
        <f t="shared" si="23"/>
        <v>5637</v>
      </c>
      <c r="G70" s="58">
        <f t="shared" si="23"/>
        <v>1974</v>
      </c>
      <c r="H70" s="58">
        <f t="shared" si="23"/>
        <v>6323</v>
      </c>
      <c r="I70" s="58">
        <f t="shared" si="23"/>
        <v>2491</v>
      </c>
      <c r="J70" s="58">
        <f t="shared" si="23"/>
        <v>10270</v>
      </c>
      <c r="K70" s="58">
        <f t="shared" si="23"/>
        <v>2815</v>
      </c>
      <c r="L70" s="58">
        <f t="shared" si="23"/>
        <v>3009</v>
      </c>
      <c r="M70" s="58">
        <f t="shared" si="23"/>
        <v>967</v>
      </c>
      <c r="N70" s="60">
        <f t="shared" si="23"/>
        <v>1588</v>
      </c>
      <c r="O70" s="58">
        <f t="shared" si="23"/>
        <v>4722</v>
      </c>
      <c r="P70" s="58">
        <f t="shared" si="23"/>
        <v>3000</v>
      </c>
      <c r="Q70" s="58">
        <f>Q22-Q46</f>
        <v>481</v>
      </c>
      <c r="R70" s="58">
        <f t="shared" si="22"/>
        <v>5952</v>
      </c>
      <c r="S70" s="58">
        <f t="shared" si="22"/>
        <v>379</v>
      </c>
      <c r="T70" s="58">
        <f t="shared" si="22"/>
        <v>867</v>
      </c>
      <c r="U70" s="58">
        <f t="shared" si="10"/>
        <v>53123</v>
      </c>
      <c r="V70" s="4"/>
      <c r="W70" s="4"/>
      <c r="X70" s="4"/>
    </row>
    <row r="71" spans="1:24" s="5" customFormat="1" ht="12" customHeight="1">
      <c r="A71" s="61" t="s">
        <v>72</v>
      </c>
      <c r="B71" s="58">
        <f aca="true" t="shared" si="24" ref="B71:P71">B23-B47</f>
        <v>593</v>
      </c>
      <c r="C71" s="58">
        <f t="shared" si="24"/>
        <v>321</v>
      </c>
      <c r="D71" s="58">
        <f t="shared" si="24"/>
        <v>139</v>
      </c>
      <c r="E71" s="59">
        <f t="shared" si="24"/>
        <v>1402</v>
      </c>
      <c r="F71" s="58">
        <f t="shared" si="24"/>
        <v>5575</v>
      </c>
      <c r="G71" s="58">
        <f t="shared" si="24"/>
        <v>1992</v>
      </c>
      <c r="H71" s="58">
        <f t="shared" si="24"/>
        <v>6152</v>
      </c>
      <c r="I71" s="58">
        <f t="shared" si="24"/>
        <v>2580</v>
      </c>
      <c r="J71" s="58">
        <f t="shared" si="24"/>
        <v>10555</v>
      </c>
      <c r="K71" s="58">
        <f t="shared" si="24"/>
        <v>2837</v>
      </c>
      <c r="L71" s="58">
        <f t="shared" si="24"/>
        <v>3231</v>
      </c>
      <c r="M71" s="58">
        <f t="shared" si="24"/>
        <v>916</v>
      </c>
      <c r="N71" s="60">
        <f t="shared" si="24"/>
        <v>1540</v>
      </c>
      <c r="O71" s="58">
        <f t="shared" si="24"/>
        <v>5040</v>
      </c>
      <c r="P71" s="58">
        <f t="shared" si="24"/>
        <v>2938</v>
      </c>
      <c r="Q71" s="58">
        <f>Q23-Q47</f>
        <v>505</v>
      </c>
      <c r="R71" s="58">
        <f t="shared" si="22"/>
        <v>5748</v>
      </c>
      <c r="S71" s="58">
        <f t="shared" si="22"/>
        <v>309</v>
      </c>
      <c r="T71" s="58">
        <f t="shared" si="22"/>
        <v>818</v>
      </c>
      <c r="U71" s="58">
        <f t="shared" si="10"/>
        <v>53191</v>
      </c>
      <c r="V71" s="4"/>
      <c r="W71" s="4"/>
      <c r="X71" s="4"/>
    </row>
    <row r="72" spans="1:24" s="5" customFormat="1" ht="12" customHeight="1">
      <c r="A72" s="61" t="s">
        <v>73</v>
      </c>
      <c r="B72" s="58">
        <f aca="true" t="shared" si="25" ref="B72:P72">B24-B48</f>
        <v>592</v>
      </c>
      <c r="C72" s="58">
        <f t="shared" si="25"/>
        <v>354</v>
      </c>
      <c r="D72" s="58">
        <f t="shared" si="25"/>
        <v>142</v>
      </c>
      <c r="E72" s="59">
        <f t="shared" si="25"/>
        <v>1240</v>
      </c>
      <c r="F72" s="58">
        <f t="shared" si="25"/>
        <v>5441</v>
      </c>
      <c r="G72" s="58">
        <f t="shared" si="25"/>
        <v>1855</v>
      </c>
      <c r="H72" s="58">
        <f t="shared" si="25"/>
        <v>5911</v>
      </c>
      <c r="I72" s="58">
        <f t="shared" si="25"/>
        <v>2751</v>
      </c>
      <c r="J72" s="58">
        <f t="shared" si="25"/>
        <v>10280</v>
      </c>
      <c r="K72" s="58">
        <f t="shared" si="25"/>
        <v>2831</v>
      </c>
      <c r="L72" s="58">
        <f t="shared" si="25"/>
        <v>3545</v>
      </c>
      <c r="M72" s="58">
        <f t="shared" si="25"/>
        <v>952</v>
      </c>
      <c r="N72" s="60">
        <f t="shared" si="25"/>
        <v>1525</v>
      </c>
      <c r="O72" s="58">
        <f t="shared" si="25"/>
        <v>5305</v>
      </c>
      <c r="P72" s="58">
        <f t="shared" si="25"/>
        <v>2896</v>
      </c>
      <c r="Q72" s="58">
        <f>Q24-Q48</f>
        <v>517</v>
      </c>
      <c r="R72" s="58">
        <f t="shared" si="22"/>
        <v>5526</v>
      </c>
      <c r="S72" s="58">
        <f t="shared" si="22"/>
        <v>316</v>
      </c>
      <c r="T72" s="58">
        <f t="shared" si="22"/>
        <v>715</v>
      </c>
      <c r="U72" s="58">
        <f aca="true" t="shared" si="26" ref="U72:U79">SUM(B72:T72)</f>
        <v>52694</v>
      </c>
      <c r="V72" s="11"/>
      <c r="W72" s="11"/>
      <c r="X72" s="4"/>
    </row>
    <row r="73" spans="1:24" s="5" customFormat="1" ht="12" customHeight="1">
      <c r="A73" s="49" t="s">
        <v>84</v>
      </c>
      <c r="B73" s="58">
        <f aca="true" t="shared" si="27" ref="B73:Q73">B25-B49</f>
        <v>547</v>
      </c>
      <c r="C73" s="58">
        <f t="shared" si="27"/>
        <v>368</v>
      </c>
      <c r="D73" s="58">
        <f t="shared" si="27"/>
        <v>136</v>
      </c>
      <c r="E73" s="59">
        <f t="shared" si="27"/>
        <v>1085</v>
      </c>
      <c r="F73" s="58">
        <f t="shared" si="27"/>
        <v>5084</v>
      </c>
      <c r="G73" s="58">
        <f t="shared" si="27"/>
        <v>2028</v>
      </c>
      <c r="H73" s="58">
        <f t="shared" si="27"/>
        <v>5673</v>
      </c>
      <c r="I73" s="58">
        <f t="shared" si="27"/>
        <v>2776</v>
      </c>
      <c r="J73" s="58">
        <f t="shared" si="27"/>
        <v>9838</v>
      </c>
      <c r="K73" s="58">
        <f t="shared" si="27"/>
        <v>2865</v>
      </c>
      <c r="L73" s="58">
        <f t="shared" si="27"/>
        <v>3500</v>
      </c>
      <c r="M73" s="58">
        <f t="shared" si="27"/>
        <v>952</v>
      </c>
      <c r="N73" s="60">
        <f t="shared" si="27"/>
        <v>1498</v>
      </c>
      <c r="O73" s="58">
        <f t="shared" si="27"/>
        <v>5235</v>
      </c>
      <c r="P73" s="58">
        <f t="shared" si="27"/>
        <v>2720</v>
      </c>
      <c r="Q73" s="58">
        <f t="shared" si="27"/>
        <v>517</v>
      </c>
      <c r="R73" s="58">
        <f t="shared" si="22"/>
        <v>5214</v>
      </c>
      <c r="S73" s="58">
        <f t="shared" si="22"/>
        <v>308</v>
      </c>
      <c r="T73" s="58">
        <f t="shared" si="22"/>
        <v>674</v>
      </c>
      <c r="U73" s="58">
        <f t="shared" si="26"/>
        <v>51018</v>
      </c>
      <c r="V73" s="4"/>
      <c r="W73" s="4"/>
      <c r="X73" s="4"/>
    </row>
    <row r="74" spans="1:24" s="5" customFormat="1" ht="12" customHeight="1">
      <c r="A74" s="61" t="s">
        <v>85</v>
      </c>
      <c r="B74" s="58">
        <v>516</v>
      </c>
      <c r="C74" s="58">
        <v>378</v>
      </c>
      <c r="D74" s="58">
        <v>139</v>
      </c>
      <c r="E74" s="59">
        <v>953</v>
      </c>
      <c r="F74" s="58">
        <v>4833</v>
      </c>
      <c r="G74" s="58">
        <v>2059</v>
      </c>
      <c r="H74" s="58">
        <v>5451</v>
      </c>
      <c r="I74" s="58">
        <v>2801</v>
      </c>
      <c r="J74" s="58">
        <v>9164</v>
      </c>
      <c r="K74" s="58">
        <v>2736</v>
      </c>
      <c r="L74" s="58">
        <v>3556</v>
      </c>
      <c r="M74" s="58">
        <v>971</v>
      </c>
      <c r="N74" s="60">
        <v>1492</v>
      </c>
      <c r="O74" s="58">
        <v>5018</v>
      </c>
      <c r="P74" s="58">
        <v>2593</v>
      </c>
      <c r="Q74" s="58">
        <v>504</v>
      </c>
      <c r="R74" s="58">
        <v>4786</v>
      </c>
      <c r="S74" s="58">
        <v>285</v>
      </c>
      <c r="T74" s="58">
        <v>667</v>
      </c>
      <c r="U74" s="58">
        <f t="shared" si="26"/>
        <v>48902</v>
      </c>
      <c r="V74" s="4"/>
      <c r="W74" s="4"/>
      <c r="X74" s="4"/>
    </row>
    <row r="75" spans="1:24" s="5" customFormat="1" ht="12" customHeight="1">
      <c r="A75" s="61" t="s">
        <v>95</v>
      </c>
      <c r="B75" s="58">
        <v>510</v>
      </c>
      <c r="C75" s="58">
        <v>392</v>
      </c>
      <c r="D75" s="58">
        <v>154</v>
      </c>
      <c r="E75" s="59">
        <v>889</v>
      </c>
      <c r="F75" s="58">
        <v>4618</v>
      </c>
      <c r="G75" s="58">
        <v>2152</v>
      </c>
      <c r="H75" s="58">
        <v>5278</v>
      </c>
      <c r="I75" s="58">
        <v>2820</v>
      </c>
      <c r="J75" s="58">
        <v>8484</v>
      </c>
      <c r="K75" s="58">
        <v>2660</v>
      </c>
      <c r="L75" s="58">
        <v>3608</v>
      </c>
      <c r="M75" s="58">
        <v>965</v>
      </c>
      <c r="N75" s="60">
        <v>1499</v>
      </c>
      <c r="O75" s="58">
        <v>4806</v>
      </c>
      <c r="P75" s="58">
        <v>2505</v>
      </c>
      <c r="Q75" s="58">
        <v>485</v>
      </c>
      <c r="R75" s="58">
        <v>4330</v>
      </c>
      <c r="S75" s="58">
        <v>343</v>
      </c>
      <c r="T75" s="58">
        <v>661</v>
      </c>
      <c r="U75" s="58">
        <f t="shared" si="26"/>
        <v>47159</v>
      </c>
      <c r="V75" s="4"/>
      <c r="W75" s="4"/>
      <c r="X75" s="4"/>
    </row>
    <row r="76" spans="1:24" s="5" customFormat="1" ht="12" customHeight="1">
      <c r="A76" s="61" t="s">
        <v>96</v>
      </c>
      <c r="B76" s="58">
        <v>557</v>
      </c>
      <c r="C76" s="58">
        <v>379</v>
      </c>
      <c r="D76" s="58">
        <v>176</v>
      </c>
      <c r="E76" s="59">
        <v>838</v>
      </c>
      <c r="F76" s="58">
        <v>4434</v>
      </c>
      <c r="G76" s="58">
        <v>2493</v>
      </c>
      <c r="H76" s="58">
        <v>5130</v>
      </c>
      <c r="I76" s="58">
        <v>2892</v>
      </c>
      <c r="J76" s="58">
        <v>8030</v>
      </c>
      <c r="K76" s="58">
        <v>2676</v>
      </c>
      <c r="L76" s="58">
        <v>3712</v>
      </c>
      <c r="M76" s="58">
        <v>949</v>
      </c>
      <c r="N76" s="60">
        <v>1437</v>
      </c>
      <c r="O76" s="58">
        <v>4709</v>
      </c>
      <c r="P76" s="58">
        <v>2529</v>
      </c>
      <c r="Q76" s="58">
        <v>493</v>
      </c>
      <c r="R76" s="58">
        <v>4150</v>
      </c>
      <c r="S76" s="58">
        <v>399</v>
      </c>
      <c r="T76" s="58">
        <v>666</v>
      </c>
      <c r="U76" s="58">
        <f t="shared" si="26"/>
        <v>46649</v>
      </c>
      <c r="V76" s="4"/>
      <c r="W76" s="4"/>
      <c r="X76" s="4"/>
    </row>
    <row r="77" spans="1:24" s="5" customFormat="1" ht="12" customHeight="1">
      <c r="A77" s="61" t="s">
        <v>97</v>
      </c>
      <c r="B77" s="58">
        <v>615</v>
      </c>
      <c r="C77" s="58">
        <v>383</v>
      </c>
      <c r="D77" s="58">
        <v>214</v>
      </c>
      <c r="E77" s="59">
        <v>743</v>
      </c>
      <c r="F77" s="58">
        <v>4233</v>
      </c>
      <c r="G77" s="58">
        <v>2393</v>
      </c>
      <c r="H77" s="58">
        <v>5003</v>
      </c>
      <c r="I77" s="58">
        <v>2958</v>
      </c>
      <c r="J77" s="58">
        <v>7805</v>
      </c>
      <c r="K77" s="58">
        <v>2873</v>
      </c>
      <c r="L77" s="58">
        <v>3896</v>
      </c>
      <c r="M77" s="58">
        <v>940</v>
      </c>
      <c r="N77" s="60">
        <v>1397</v>
      </c>
      <c r="O77" s="58">
        <v>4754</v>
      </c>
      <c r="P77" s="58">
        <v>2483</v>
      </c>
      <c r="Q77" s="58">
        <v>483</v>
      </c>
      <c r="R77" s="58">
        <v>4186</v>
      </c>
      <c r="S77" s="58">
        <v>436</v>
      </c>
      <c r="T77" s="58">
        <v>695</v>
      </c>
      <c r="U77" s="58">
        <f t="shared" si="26"/>
        <v>46490</v>
      </c>
      <c r="V77" s="4"/>
      <c r="W77" s="4"/>
      <c r="X77" s="4"/>
    </row>
    <row r="78" spans="1:24" s="5" customFormat="1" ht="12" customHeight="1">
      <c r="A78" s="49" t="s">
        <v>98</v>
      </c>
      <c r="B78" s="42">
        <v>722</v>
      </c>
      <c r="C78" s="42">
        <v>390</v>
      </c>
      <c r="D78" s="42">
        <v>241</v>
      </c>
      <c r="E78" s="51">
        <v>708</v>
      </c>
      <c r="F78" s="42">
        <v>4079</v>
      </c>
      <c r="G78" s="42">
        <v>2513</v>
      </c>
      <c r="H78" s="42">
        <v>5053</v>
      </c>
      <c r="I78" s="42">
        <v>3135</v>
      </c>
      <c r="J78" s="42">
        <v>7810</v>
      </c>
      <c r="K78" s="42">
        <v>2698</v>
      </c>
      <c r="L78" s="44">
        <v>3975</v>
      </c>
      <c r="M78" s="42">
        <v>909</v>
      </c>
      <c r="N78" s="42">
        <v>1399</v>
      </c>
      <c r="O78" s="42">
        <v>4760</v>
      </c>
      <c r="P78" s="44">
        <v>2644</v>
      </c>
      <c r="Q78" s="42">
        <v>482</v>
      </c>
      <c r="R78" s="42">
        <v>4138</v>
      </c>
      <c r="S78" s="42">
        <v>491</v>
      </c>
      <c r="T78" s="42">
        <v>689</v>
      </c>
      <c r="U78" s="58">
        <f t="shared" si="26"/>
        <v>46836</v>
      </c>
      <c r="V78" s="4"/>
      <c r="W78" s="4"/>
      <c r="X78" s="4"/>
    </row>
    <row r="79" spans="1:24" s="5" customFormat="1" ht="12" customHeight="1">
      <c r="A79" s="49" t="s">
        <v>99</v>
      </c>
      <c r="B79" s="42">
        <v>855</v>
      </c>
      <c r="C79" s="42">
        <v>385</v>
      </c>
      <c r="D79" s="42">
        <v>284</v>
      </c>
      <c r="E79" s="51">
        <v>692</v>
      </c>
      <c r="F79" s="42">
        <v>3728</v>
      </c>
      <c r="G79" s="42">
        <v>2768</v>
      </c>
      <c r="H79" s="42">
        <v>5084</v>
      </c>
      <c r="I79" s="42">
        <v>3222</v>
      </c>
      <c r="J79" s="42">
        <v>7729</v>
      </c>
      <c r="K79" s="42">
        <v>2522</v>
      </c>
      <c r="L79" s="44">
        <v>3944</v>
      </c>
      <c r="M79" s="42">
        <v>852</v>
      </c>
      <c r="N79" s="42">
        <v>1357</v>
      </c>
      <c r="O79" s="42">
        <v>4738</v>
      </c>
      <c r="P79" s="44">
        <v>2195</v>
      </c>
      <c r="Q79" s="42">
        <v>454</v>
      </c>
      <c r="R79" s="42">
        <v>3922</v>
      </c>
      <c r="S79" s="42">
        <v>596</v>
      </c>
      <c r="T79" s="42">
        <v>667</v>
      </c>
      <c r="U79" s="58">
        <f t="shared" si="26"/>
        <v>45994</v>
      </c>
      <c r="V79" s="4"/>
      <c r="W79" s="4"/>
      <c r="X79" s="4"/>
    </row>
    <row r="80" spans="1:24" s="5" customFormat="1" ht="3.75" customHeight="1">
      <c r="A80" s="62"/>
      <c r="B80" s="63"/>
      <c r="C80" s="63"/>
      <c r="D80" s="63"/>
      <c r="E80" s="64"/>
      <c r="F80" s="63"/>
      <c r="G80" s="63"/>
      <c r="H80" s="63"/>
      <c r="I80" s="63"/>
      <c r="J80" s="63"/>
      <c r="K80" s="63"/>
      <c r="L80" s="63"/>
      <c r="M80" s="63"/>
      <c r="N80" s="65"/>
      <c r="O80" s="63"/>
      <c r="P80" s="63"/>
      <c r="Q80" s="63"/>
      <c r="R80" s="63"/>
      <c r="S80" s="63"/>
      <c r="T80" s="63"/>
      <c r="U80" s="63"/>
      <c r="V80" s="4"/>
      <c r="W80" s="4"/>
      <c r="X80" s="4"/>
    </row>
    <row r="81" spans="1:21" s="8" customFormat="1" ht="10.5" customHeight="1">
      <c r="A81" s="66" t="s">
        <v>70</v>
      </c>
      <c r="B81" s="67"/>
      <c r="C81" s="67"/>
      <c r="D81" s="67"/>
      <c r="E81" s="68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s="8" customFormat="1" ht="10.5" customHeight="1">
      <c r="A82" s="66" t="s">
        <v>71</v>
      </c>
      <c r="B82" s="67"/>
      <c r="C82" s="67"/>
      <c r="D82" s="67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1" s="8" customFormat="1" ht="10.5" customHeight="1">
      <c r="A83" s="66" t="s">
        <v>62</v>
      </c>
      <c r="B83" s="67"/>
      <c r="C83" s="67"/>
      <c r="D83" s="67"/>
      <c r="E83" s="68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s="8" customFormat="1" ht="10.5" customHeight="1">
      <c r="A84" s="69" t="s">
        <v>36</v>
      </c>
      <c r="B84" s="67"/>
      <c r="C84" s="67"/>
      <c r="D84" s="67"/>
      <c r="E84" s="68"/>
      <c r="F84" s="70"/>
      <c r="G84" s="67"/>
      <c r="H84" s="70"/>
      <c r="I84" s="67"/>
      <c r="J84" s="67"/>
      <c r="K84" s="67"/>
      <c r="L84" s="67"/>
      <c r="M84" s="67"/>
      <c r="N84" s="67"/>
      <c r="O84" s="67"/>
      <c r="P84" s="67"/>
      <c r="Q84" s="67"/>
      <c r="R84" s="70"/>
      <c r="S84" s="70"/>
      <c r="T84" s="67"/>
      <c r="U84" s="67"/>
    </row>
    <row r="85" spans="1:21" s="9" customFormat="1" ht="10.5" customHeight="1">
      <c r="A85" s="66" t="s">
        <v>64</v>
      </c>
      <c r="B85" s="71"/>
      <c r="C85" s="71"/>
      <c r="D85" s="71"/>
      <c r="E85" s="72"/>
      <c r="F85" s="71"/>
      <c r="G85" s="71"/>
      <c r="H85" s="71"/>
      <c r="I85" s="71"/>
      <c r="J85" s="71"/>
      <c r="K85" s="71"/>
      <c r="L85" s="73"/>
      <c r="M85" s="71"/>
      <c r="N85" s="71"/>
      <c r="O85" s="71"/>
      <c r="P85" s="73"/>
      <c r="Q85" s="71"/>
      <c r="R85" s="71"/>
      <c r="S85" s="71"/>
      <c r="T85" s="71"/>
      <c r="U85" s="71"/>
    </row>
    <row r="86" spans="1:21" s="9" customFormat="1" ht="10.5" customHeight="1">
      <c r="A86" s="66" t="s">
        <v>65</v>
      </c>
      <c r="B86" s="71"/>
      <c r="C86" s="71"/>
      <c r="D86" s="71"/>
      <c r="E86" s="72"/>
      <c r="F86" s="71"/>
      <c r="G86" s="71"/>
      <c r="H86" s="71"/>
      <c r="I86" s="71"/>
      <c r="J86" s="71"/>
      <c r="K86" s="71"/>
      <c r="L86" s="73"/>
      <c r="M86" s="71"/>
      <c r="N86" s="71"/>
      <c r="O86" s="71"/>
      <c r="P86" s="73"/>
      <c r="Q86" s="71"/>
      <c r="R86" s="71"/>
      <c r="S86" s="71"/>
      <c r="T86" s="71"/>
      <c r="U86" s="71"/>
    </row>
    <row r="87" spans="1:21" s="8" customFormat="1" ht="10.5" customHeight="1">
      <c r="A87" s="66" t="s">
        <v>66</v>
      </c>
      <c r="B87" s="67"/>
      <c r="C87" s="67"/>
      <c r="D87" s="67"/>
      <c r="E87" s="68"/>
      <c r="F87" s="70"/>
      <c r="G87" s="67"/>
      <c r="H87" s="70"/>
      <c r="I87" s="67"/>
      <c r="J87" s="67"/>
      <c r="K87" s="67"/>
      <c r="L87" s="67"/>
      <c r="M87" s="67"/>
      <c r="N87" s="67"/>
      <c r="O87" s="67"/>
      <c r="P87" s="67"/>
      <c r="Q87" s="67"/>
      <c r="R87" s="70"/>
      <c r="S87" s="70"/>
      <c r="T87" s="67"/>
      <c r="U87" s="67"/>
    </row>
    <row r="88" spans="1:21" s="9" customFormat="1" ht="10.5" customHeight="1">
      <c r="A88" s="66" t="s">
        <v>67</v>
      </c>
      <c r="B88" s="71"/>
      <c r="C88" s="71"/>
      <c r="D88" s="71"/>
      <c r="E88" s="72"/>
      <c r="F88" s="71"/>
      <c r="G88" s="71"/>
      <c r="H88" s="71"/>
      <c r="I88" s="71"/>
      <c r="J88" s="71"/>
      <c r="K88" s="71"/>
      <c r="L88" s="73"/>
      <c r="M88" s="71"/>
      <c r="N88" s="71"/>
      <c r="O88" s="71"/>
      <c r="P88" s="73"/>
      <c r="Q88" s="71"/>
      <c r="R88" s="71"/>
      <c r="S88" s="71"/>
      <c r="T88" s="71"/>
      <c r="U88" s="71"/>
    </row>
    <row r="89" spans="1:21" s="9" customFormat="1" ht="10.5" customHeight="1">
      <c r="A89" s="66" t="s">
        <v>83</v>
      </c>
      <c r="B89" s="71"/>
      <c r="C89" s="71"/>
      <c r="D89" s="71"/>
      <c r="E89" s="72"/>
      <c r="F89" s="71"/>
      <c r="G89" s="71"/>
      <c r="H89" s="71"/>
      <c r="I89" s="71"/>
      <c r="J89" s="71"/>
      <c r="K89" s="71"/>
      <c r="L89" s="73"/>
      <c r="M89" s="71"/>
      <c r="N89" s="71"/>
      <c r="O89" s="71"/>
      <c r="P89" s="73"/>
      <c r="Q89" s="71"/>
      <c r="R89" s="71"/>
      <c r="S89" s="71"/>
      <c r="T89" s="71"/>
      <c r="U89" s="71"/>
    </row>
    <row r="90" spans="1:21" s="8" customFormat="1" ht="10.5" customHeight="1">
      <c r="A90" s="74" t="s">
        <v>37</v>
      </c>
      <c r="B90" s="67"/>
      <c r="C90" s="67"/>
      <c r="D90" s="67"/>
      <c r="E90" s="75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2:4" ht="10.5" customHeight="1">
      <c r="B91" s="71"/>
      <c r="C91" s="71"/>
      <c r="D91" s="71"/>
    </row>
    <row r="92" spans="1:21" s="9" customFormat="1" ht="9.75" customHeight="1">
      <c r="A92" s="74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2:21" ht="12">
      <c r="B93" s="42"/>
      <c r="C93" s="42"/>
      <c r="D93" s="42"/>
      <c r="E93" s="72"/>
      <c r="F93" s="42"/>
      <c r="G93" s="42"/>
      <c r="H93" s="42"/>
      <c r="I93" s="42"/>
      <c r="J93" s="42"/>
      <c r="K93" s="42"/>
      <c r="L93" s="44"/>
      <c r="M93" s="42"/>
      <c r="N93" s="42"/>
      <c r="O93" s="42"/>
      <c r="P93" s="44"/>
      <c r="Q93" s="42"/>
      <c r="R93" s="42"/>
      <c r="S93" s="42"/>
      <c r="T93" s="42"/>
      <c r="U93" s="42"/>
    </row>
    <row r="94" spans="2:21" ht="12">
      <c r="B94" s="42"/>
      <c r="C94" s="42"/>
      <c r="D94" s="42"/>
      <c r="E94" s="78"/>
      <c r="F94" s="42"/>
      <c r="G94" s="42"/>
      <c r="H94" s="42"/>
      <c r="I94" s="42"/>
      <c r="J94" s="42"/>
      <c r="K94" s="42"/>
      <c r="L94" s="44"/>
      <c r="M94" s="42"/>
      <c r="N94" s="42"/>
      <c r="O94" s="42"/>
      <c r="P94" s="44"/>
      <c r="Q94" s="42"/>
      <c r="R94" s="42"/>
      <c r="S94" s="42"/>
      <c r="T94" s="42"/>
      <c r="U94" s="42"/>
    </row>
    <row r="95" ht="12">
      <c r="E95" s="79"/>
    </row>
    <row r="96" ht="12">
      <c r="E96" s="80"/>
    </row>
    <row r="97" ht="12">
      <c r="E97" s="68"/>
    </row>
    <row r="98" ht="12">
      <c r="E98" s="68"/>
    </row>
    <row r="99" spans="1:18" ht="12">
      <c r="A99" s="81"/>
      <c r="E99" s="68"/>
      <c r="H99" s="81"/>
      <c r="R99" s="81"/>
    </row>
    <row r="100" spans="1:18" ht="12">
      <c r="A100" s="82"/>
      <c r="E100" s="68"/>
      <c r="H100" s="82"/>
      <c r="R100" s="82"/>
    </row>
    <row r="101" spans="1:18" ht="12">
      <c r="A101" s="82"/>
      <c r="E101" s="68"/>
      <c r="F101" s="42"/>
      <c r="H101" s="83"/>
      <c r="R101" s="83"/>
    </row>
    <row r="102" spans="1:18" ht="12">
      <c r="A102" s="82"/>
      <c r="E102" s="68"/>
      <c r="H102" s="83"/>
      <c r="R102" s="83"/>
    </row>
    <row r="103" spans="1:18" ht="12">
      <c r="A103" s="82"/>
      <c r="E103" s="54"/>
      <c r="H103" s="83"/>
      <c r="R103" s="83"/>
    </row>
    <row r="104" ht="12">
      <c r="A104" s="82"/>
    </row>
    <row r="105" ht="12">
      <c r="A105" s="82"/>
    </row>
    <row r="106" spans="1:18" ht="12">
      <c r="A106" s="82"/>
      <c r="E106" s="55"/>
      <c r="H106" s="83"/>
      <c r="R106" s="83"/>
    </row>
    <row r="107" spans="1:18" ht="12">
      <c r="A107" s="82"/>
      <c r="E107" s="51"/>
      <c r="H107" s="83"/>
      <c r="R107" s="83"/>
    </row>
    <row r="108" spans="1:18" ht="12">
      <c r="A108" s="82"/>
      <c r="E108" s="51"/>
      <c r="H108" s="83"/>
      <c r="R108" s="83"/>
    </row>
    <row r="109" spans="1:18" ht="12">
      <c r="A109" s="82"/>
      <c r="E109" s="51"/>
      <c r="H109" s="83"/>
      <c r="R109" s="83"/>
    </row>
    <row r="110" spans="1:18" ht="12">
      <c r="A110" s="82"/>
      <c r="E110" s="51"/>
      <c r="H110" s="83"/>
      <c r="R110" s="83"/>
    </row>
    <row r="111" spans="1:18" ht="12">
      <c r="A111" s="82"/>
      <c r="E111" s="51"/>
      <c r="H111" s="83"/>
      <c r="R111" s="83"/>
    </row>
    <row r="112" ht="12">
      <c r="E112" s="31"/>
    </row>
    <row r="113" ht="12">
      <c r="E113" s="31"/>
    </row>
    <row r="114" ht="12">
      <c r="E114" s="31"/>
    </row>
    <row r="115" spans="1:21" ht="15" customHeight="1">
      <c r="A115" s="84"/>
      <c r="B115" s="85"/>
      <c r="C115" s="86"/>
      <c r="D115" s="86"/>
      <c r="E115" s="86"/>
      <c r="F115" s="86"/>
      <c r="G115" s="85"/>
      <c r="H115" s="86"/>
      <c r="I115" s="85"/>
      <c r="J115" s="86"/>
      <c r="K115" s="86"/>
      <c r="L115" s="86"/>
      <c r="M115" s="86"/>
      <c r="N115" s="86"/>
      <c r="O115" s="85"/>
      <c r="P115" s="86"/>
      <c r="Q115" s="86"/>
      <c r="R115" s="86"/>
      <c r="S115" s="86"/>
      <c r="T115" s="85"/>
      <c r="U115" s="26"/>
    </row>
    <row r="116" spans="1:21" ht="11.25" customHeight="1">
      <c r="A116" s="87"/>
      <c r="B116" s="85"/>
      <c r="C116" s="86"/>
      <c r="D116" s="86"/>
      <c r="E116" s="86"/>
      <c r="F116" s="86"/>
      <c r="G116" s="86"/>
      <c r="H116" s="86"/>
      <c r="I116" s="85"/>
      <c r="J116" s="86"/>
      <c r="K116" s="86"/>
      <c r="L116" s="86"/>
      <c r="M116" s="86"/>
      <c r="N116" s="86"/>
      <c r="O116" s="85"/>
      <c r="P116" s="86"/>
      <c r="Q116" s="86"/>
      <c r="R116" s="86"/>
      <c r="S116" s="85"/>
      <c r="T116" s="85"/>
      <c r="U116" s="26"/>
    </row>
    <row r="117" spans="2:21" ht="12">
      <c r="B117" s="88"/>
      <c r="C117" s="89"/>
      <c r="D117" s="89"/>
      <c r="E117" s="89"/>
      <c r="F117" s="89"/>
      <c r="G117" s="89"/>
      <c r="H117" s="89"/>
      <c r="I117" s="88"/>
      <c r="J117" s="89"/>
      <c r="K117" s="89"/>
      <c r="L117" s="90"/>
      <c r="M117" s="89"/>
      <c r="N117" s="89"/>
      <c r="O117" s="89"/>
      <c r="P117" s="90"/>
      <c r="Q117" s="89"/>
      <c r="R117" s="89"/>
      <c r="S117" s="89"/>
      <c r="T117" s="89"/>
      <c r="U117" s="89"/>
    </row>
    <row r="118" spans="2:21" ht="12">
      <c r="B118" s="89"/>
      <c r="C118" s="89"/>
      <c r="D118" s="89"/>
      <c r="E118" s="88"/>
      <c r="F118" s="89"/>
      <c r="G118" s="89"/>
      <c r="H118" s="89"/>
      <c r="I118" s="89"/>
      <c r="J118" s="89"/>
      <c r="K118" s="88"/>
      <c r="L118" s="90"/>
      <c r="M118" s="89"/>
      <c r="N118" s="89"/>
      <c r="O118" s="91"/>
      <c r="P118" s="90"/>
      <c r="Q118" s="89"/>
      <c r="R118" s="89"/>
      <c r="S118" s="89"/>
      <c r="T118" s="91"/>
      <c r="U118" s="89"/>
    </row>
    <row r="119" ht="12">
      <c r="E119" s="55"/>
    </row>
    <row r="120" ht="12">
      <c r="E120" s="55"/>
    </row>
    <row r="121" ht="12">
      <c r="E121" s="55"/>
    </row>
    <row r="122" ht="12">
      <c r="E122" s="55"/>
    </row>
    <row r="123" ht="12">
      <c r="E123" s="55"/>
    </row>
    <row r="124" ht="12">
      <c r="E124" s="54"/>
    </row>
    <row r="125" ht="12">
      <c r="E125" s="55"/>
    </row>
    <row r="126" ht="12">
      <c r="E126" s="54"/>
    </row>
    <row r="127" ht="12">
      <c r="E127" s="54"/>
    </row>
  </sheetData>
  <sheetProtection/>
  <mergeCells count="4">
    <mergeCell ref="A8:U8"/>
    <mergeCell ref="A32:U32"/>
    <mergeCell ref="A56:U56"/>
    <mergeCell ref="B3:T3"/>
  </mergeCells>
  <printOptions/>
  <pageMargins left="0.5905511811023623" right="0.31496062992125984" top="0.7086614173228347" bottom="0.4330708661417323" header="0.5118110236220472" footer="0.5118110236220472"/>
  <pageSetup fitToHeight="1" fitToWidth="1" orientation="portrait" paperSize="8" r:id="rId1"/>
  <headerFooter alignWithMargins="0">
    <oddHeader>&amp;R&amp;F</oddHeader>
    <oddFooter>&amp;LComune di Bologna - Dipartimento Programmazione - Settore Statistica</oddFooter>
  </headerFooter>
  <ignoredErrors>
    <ignoredError sqref="C7:Q7 F6:S6" numberStoredAsText="1"/>
    <ignoredError sqref="F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2016-07-27T11:00:00Z</cp:lastPrinted>
  <dcterms:modified xsi:type="dcterms:W3CDTF">2023-08-28T07:34:30Z</dcterms:modified>
  <cp:category/>
  <cp:version/>
  <cp:contentType/>
  <cp:contentStatus/>
</cp:coreProperties>
</file>